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xr:revisionPtr revIDLastSave="0" documentId="8_{FF92BEAE-3956-429B-BE2D-D813D93B6241}" xr6:coauthVersionLast="45" xr6:coauthVersionMax="45" xr10:uidLastSave="{00000000-0000-0000-0000-000000000000}"/>
  <bookViews>
    <workbookView xWindow="-120" yWindow="-120" windowWidth="24240" windowHeight="13140"/>
  </bookViews>
  <sheets>
    <sheet name="auctions (53)" sheetId="1" r:id="rId1"/>
  </sheets>
  <calcPr calcId="0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</calcChain>
</file>

<file path=xl/sharedStrings.xml><?xml version="1.0" encoding="utf-8"?>
<sst xmlns="http://schemas.openxmlformats.org/spreadsheetml/2006/main" count="291" uniqueCount="198">
  <si>
    <t>AUCTION TYPE</t>
  </si>
  <si>
    <t>TAX AUTHORITY NAME</t>
  </si>
  <si>
    <t>ACCOUNT NUMBER</t>
  </si>
  <si>
    <t>PROPERTY ADDRESS</t>
  </si>
  <si>
    <t>LEGAL DESCRIPTION</t>
  </si>
  <si>
    <t>OWNER NAME</t>
  </si>
  <si>
    <t>OWNER ADDRESS</t>
  </si>
  <si>
    <t>PRICE</t>
  </si>
  <si>
    <t>AUCTION START DATE</t>
  </si>
  <si>
    <t>AUCTION END DATE</t>
  </si>
  <si>
    <t>URL</t>
  </si>
  <si>
    <t>Investment</t>
  </si>
  <si>
    <t>City of Donaldsonville</t>
  </si>
  <si>
    <t>912 Mulberry St, LA</t>
  </si>
  <si>
    <t>PB R POR. LOTS 10 &amp; 11 SQ. 71 (282/351) (COB/620610)</t>
  </si>
  <si>
    <t>KENWIN MADISON &amp; APRIL MADISON</t>
  </si>
  <si>
    <t>912 Mulberry Street, Donaldsonville, LA 70346</t>
  </si>
  <si>
    <t>https://www.civicsource.com/COD1434</t>
  </si>
  <si>
    <t>1208 Mc Kinley Alley, LA</t>
  </si>
  <si>
    <t>CHURCHVILLE (119-11-14) LOT 38 SQ. 8 C.V. LOT 43 SQ. 8 C.V. (476/758-316/761)(COB/482594) (COB/490453) (COB/854059)(COB/900220)(COB/908807)(COB/932269)(COB/929577) (COB/929580)</t>
  </si>
  <si>
    <t>LORETTA JAMES LEMANN JR</t>
  </si>
  <si>
    <t>35312 Hwy 1 North, Donaldsonville, LA 70346</t>
  </si>
  <si>
    <t>https://www.civicsource.com/COD1685</t>
  </si>
  <si>
    <t>1410 St Vincent St, LA</t>
  </si>
  <si>
    <t>CHURCHVILLE (119-11-14) LOT 189 E1/2 SQ. 11 C.V. (271/765) (COB/767738)(COB/863471)(COB/965214)</t>
  </si>
  <si>
    <t>PERCY WILLIAMS EST</t>
  </si>
  <si>
    <t>422 South Summers St, Denham Springs, LA 70726</t>
  </si>
  <si>
    <t>https://www.civicsource.com/COD1490</t>
  </si>
  <si>
    <t>404 Claiborne St, LA</t>
  </si>
  <si>
    <t>DVILLE (94-11-14) POR. LOT O SQ. 44 (365/361-360) (COB/744906)(MAP #444607)</t>
  </si>
  <si>
    <t>MAXINE C DUGAS</t>
  </si>
  <si>
    <t>408 Claiborne St., Donaldsonville, LA 70346</t>
  </si>
  <si>
    <t>https://www.civicsource.com/COD1643</t>
  </si>
  <si>
    <t>306 Claiborne St, LA</t>
  </si>
  <si>
    <t>DVILLE (94-11-14) POR. LOTS 1 &amp; 2 SQ. 23 (422/419 &amp; 320) (COB/811377)(COB/852008)(COB/947187)</t>
  </si>
  <si>
    <t>LARRY HARVEY</t>
  </si>
  <si>
    <t>2147 Sagona Rd., Donaldsonville, LA 70346</t>
  </si>
  <si>
    <t>https://www.civicsource.com/COD1664</t>
  </si>
  <si>
    <t>400 Mississippi St, LA</t>
  </si>
  <si>
    <t>DVILLE (94-11-14) POR. LOT 1 SQ. 40 DVILLE (295/212)(540/478)(COB/956409)(COB/958875)</t>
  </si>
  <si>
    <t>ROYAL AMBASSADOR HOUSING DEVEL</t>
  </si>
  <si>
    <t>1109 Cadiz St, New Orleans, LA 70115</t>
  </si>
  <si>
    <t>https://www.civicsource.com/COD1417</t>
  </si>
  <si>
    <t>414 W 4Th St, LA</t>
  </si>
  <si>
    <t>PB R LOT 5 SQ. 27 (231/130)(505/716)</t>
  </si>
  <si>
    <t>MARY L WILLIAMS</t>
  </si>
  <si>
    <t>Po Box 261, Darrow, LA 70725</t>
  </si>
  <si>
    <t>https://www.civicsource.com/COD1499</t>
  </si>
  <si>
    <t>127 Evangeline Dr, LA</t>
  </si>
  <si>
    <t>ACADIAN GARDENS (96-11-14) TRACT B ACADIAN GARDENS S/D (1ST.) (295/604)(543/359) (COB/710334)</t>
  </si>
  <si>
    <t>E JACOB CONSTRUCTION INC</t>
  </si>
  <si>
    <t>15735 Florida Blvd, Baton Rouge, LA 70819</t>
  </si>
  <si>
    <t>https://www.civicsource.com/COD1554</t>
  </si>
  <si>
    <t>812 St Vincent St, LA</t>
  </si>
  <si>
    <t>DVILLE (94-11-14) POR. LOT 9 SQ. G</t>
  </si>
  <si>
    <t>LEOPOLD RIBET</t>
  </si>
  <si>
    <t>812 St. Vincent St, Donaldsonville, LA 70346</t>
  </si>
  <si>
    <t>https://www.civicsource.com/COD1708</t>
  </si>
  <si>
    <t>220 E Railroad St, LA</t>
  </si>
  <si>
    <t>DVILLE (94-11-14) LOTS 159-A &amp; LOT 159-B SQ 6 DVILLE (418/789)(MAP #160091)(MAP #450345) (COB/577208)(COB/901097)</t>
  </si>
  <si>
    <t>EXPERT MAINTENANCE SERVICES LL</t>
  </si>
  <si>
    <t>Po Box 741, Prairieville, LA 70769</t>
  </si>
  <si>
    <t>https://www.civicsource.com/COD1696</t>
  </si>
  <si>
    <t>199 Evangeline Dr, LA</t>
  </si>
  <si>
    <t>HADRIAN PLACE (96-11-14) LOT 3 HADRIAN PLACE S/D (534/48) (COB/675581)(COB/962128)(COB/973617)</t>
  </si>
  <si>
    <t>SECRETARY OF HOUSING AND URBAN</t>
  </si>
  <si>
    <t>2401 Nw 23Rd St, Ste 1D, Oklahoma City, OK 73107</t>
  </si>
  <si>
    <t>https://www.civicsource.com/COD1519</t>
  </si>
  <si>
    <t>503 W Fourth St, LA</t>
  </si>
  <si>
    <t>PB R LOT 1 SQ. 35 P.B. (438/848-439/223) (COB/528196) (COB/652968) (COB/687631)(COB/799452)(COB/969848)</t>
  </si>
  <si>
    <t>TERRY D FRAZIER</t>
  </si>
  <si>
    <t>8000 Gus St, New Orleans, LA 70127</t>
  </si>
  <si>
    <t>https://www.civicsource.com/COD1589</t>
  </si>
  <si>
    <t>201 Evangeline Dr, Donaldsonville, LA 70346</t>
  </si>
  <si>
    <t>HADRIAN PLACE (96-11-14) LOT 4 HADRIAN PLACE S/D (607/492)(COB/813834)(COB/816062)(COB/821983)</t>
  </si>
  <si>
    <t>SHAWANNAKA GIBSON</t>
  </si>
  <si>
    <t>https://www.civicsource.com/COD1526</t>
  </si>
  <si>
    <t>101 W 6Th St, LA</t>
  </si>
  <si>
    <t>PB R LOT 1 SQ. 46 (276/511-278/450) (514/607)(517/101) (COB/541915) (COB/926540)</t>
  </si>
  <si>
    <t>ALTON GREGORY SCOTT REVOCABLE TRUST</t>
  </si>
  <si>
    <t>212 Madewood Dr, Donaldsonville, LA 70346</t>
  </si>
  <si>
    <t>https://www.civicsource.com/COD1613</t>
  </si>
  <si>
    <t>611 Charles St, LA</t>
  </si>
  <si>
    <t>DVILLE (94-11-14) W1/2 LOT 8 (SQ. E) (472/362)(543/319-320) (COB/484212) (COB/708865)(COB/955512)</t>
  </si>
  <si>
    <t>STANISLAUS BUGGAGE</t>
  </si>
  <si>
    <t>611 Charles Street, Donaldsonville, LA 70346</t>
  </si>
  <si>
    <t>https://www.civicsource.com/COD1629</t>
  </si>
  <si>
    <t>404 Lee Ave, LA</t>
  </si>
  <si>
    <t>LEMANN ADD. (20-11-15) S 1/2 LOT 16 SQ. 5-B LEMANN ADD. (30 X 60) (452/49)(COB/968922)(COB/969094)</t>
  </si>
  <si>
    <t>T BROWN PROPERTIES LLC</t>
  </si>
  <si>
    <t>16375 Pascal Dr, Prairieville, LA 70769</t>
  </si>
  <si>
    <t>https://www.civicsource.com/COD1691</t>
  </si>
  <si>
    <t>402 Lee Ave, LA</t>
  </si>
  <si>
    <t>LEMANN ADD. (20-11-15) N1/2 LOT 16 SQ. 5-B LEMANN ADD. (30 X 60) (478/38)(COB/968922)(COB/969094)</t>
  </si>
  <si>
    <t>https://www.civicsource.com/COD1692</t>
  </si>
  <si>
    <t>504 Catalpa St, LA</t>
  </si>
  <si>
    <t>1C R POR. LOT 2 (NAQUIN S/D)(301/316) (568/73) (COB/512632)</t>
  </si>
  <si>
    <t>AGNES L. (JETSON) STEVENSON</t>
  </si>
  <si>
    <t>504 Catalpa St., Donaldsonville, LA 70346</t>
  </si>
  <si>
    <t>https://www.civicsource.com/COD1584</t>
  </si>
  <si>
    <t>101 Woodland Ave, LA</t>
  </si>
  <si>
    <t>BUNN HOOD (39-11-14) LOT 12-A SQ. 7 BUNN HOOD S/D (311/123)(570/426) (COB/576038)(COB/624005)(COB/675859)(COB/701541)(COB/869165)(COB/922276)(COB/931 443) (COB/933346)</t>
  </si>
  <si>
    <t>MARTI H ALBERES</t>
  </si>
  <si>
    <t>101 Woodland Drive, Donaldsonville, LA 70346</t>
  </si>
  <si>
    <t>https://www.civicsource.com/COD1592</t>
  </si>
  <si>
    <t>313 Bourg St, LA</t>
  </si>
  <si>
    <t>LOUIS BOUDREAUX (28-11-14) LOT 6 BOUDREAUX S/D (421/594 - MAP #160416) (COB/558419)(COB/649812) (COB/733709)</t>
  </si>
  <si>
    <t>FINISH KOAT LLC</t>
  </si>
  <si>
    <t>802 Iberville St, Donaldsonville, LA 70346</t>
  </si>
  <si>
    <t>https://www.civicsource.com/COD1594</t>
  </si>
  <si>
    <t>405 Bourg St, LA</t>
  </si>
  <si>
    <t>LOUIS BOUDREAUX (28-11-14) LOT 7 BOUDREAUX S/D (344/8)(MOB/944662) (COB/901692)</t>
  </si>
  <si>
    <t>JARROD W ST AMANT &amp; ZOHARA ST AMANT</t>
  </si>
  <si>
    <t>802 Iberville Street, Donaldsonville, LA 70346</t>
  </si>
  <si>
    <t>https://www.civicsource.com/COD1601</t>
  </si>
  <si>
    <t>605 W Fifth St, LA</t>
  </si>
  <si>
    <t>PB R LOT 3 SQ. 39 PB (446/712) (COB/582193 &amp; 595960) (COB/837734)(COB/582374)(COB/837735)</t>
  </si>
  <si>
    <t>ROGERS C BATISTE &amp; SERINDA ALI BATISTE</t>
  </si>
  <si>
    <t>6302 Manx St, Houston, TX 77083-2458</t>
  </si>
  <si>
    <t>https://www.civicsource.com/COD1624</t>
  </si>
  <si>
    <t>105 River Oaks Dr, Donaldsonville, LA 70346</t>
  </si>
  <si>
    <t>1C R LOT 5 SQ. 2 RIVER OAKS S/D (194/41) (COB/748076)(COB/904865)</t>
  </si>
  <si>
    <t>BRIAN A GENOVESE</t>
  </si>
  <si>
    <t>https://www.civicsource.com/COD1582</t>
  </si>
  <si>
    <t>3484 La Hwy 1 S, LA</t>
  </si>
  <si>
    <t>RIGHT BANK BAYOU LAFOURCHE VLC .59 AC. M/L SEC. 32-11-14 (BATTURE) (355/472 - MAP #198989) (512/759) (MAP#198989)</t>
  </si>
  <si>
    <t>CIRCLE K PROPERTIES, INC. (STO PROPERTY TAX DEPARTMENT DC17</t>
  </si>
  <si>
    <t>Po Box 52085, Phoenix, AZ 85072</t>
  </si>
  <si>
    <t>https://www.civicsource.com/COD1593</t>
  </si>
  <si>
    <t>1 La Hwy, LA</t>
  </si>
  <si>
    <t>RIGHT BANK BAYOU LAFOURCHE R .64 AC. M/L SECS. 34 &amp; 35-11-14 (RBBL/CAUSIN PAR.) (336/543)(607/311)(620/464-465)(COB/655405)(COB/653342) (COB/729507) (COB/729506) (COB/858359)</t>
  </si>
  <si>
    <t>F3 MANAGEMENT LLC</t>
  </si>
  <si>
    <t>3391 Hwy 1 South, Donaldsonville, LA 70346</t>
  </si>
  <si>
    <t>https://www.civicsource.com/COD1565</t>
  </si>
  <si>
    <t>261 Evangeline Dr, LA</t>
  </si>
  <si>
    <t>HADRIAN PLACE (96-11-14) LOT 34 HADRIAN PLACE S/D (479/1)(MAP #185397)(506/339) (567/18-1)(COB/521168)(COB/530511)(COB/530513)(COB/741285)(COB/754892)(MAP #704063) (MAP #848903)(COB/967191)</t>
  </si>
  <si>
    <t>MICHAEL R DORSEY &amp; KEISHA M BATISTE</t>
  </si>
  <si>
    <t>261 Evangeline Drive, Donaldsonville, LA 70346</t>
  </si>
  <si>
    <t>https://www.civicsource.com/COD1576</t>
  </si>
  <si>
    <t>122 Oak Ridge Rd, LA</t>
  </si>
  <si>
    <t>OAKRIDGE (97-11-14) LOT 23 OAKRIDGE S/D (447/470-453/783-460/353)(516/368)(COB/836767) (COB/842645)(COB/842646)(COB/862476)</t>
  </si>
  <si>
    <t>TERRANCE BROWN</t>
  </si>
  <si>
    <t>https://www.civicsource.com/COD1433</t>
  </si>
  <si>
    <t>502 Vatican St, LA</t>
  </si>
  <si>
    <t>SOTILE (96,113,117,118-11-14) LOT 1 SQ. E SOTILE S/D (281/405)(COB/867052)(COB/880233)(COB/880235)(COB/945017)(COB/961105 &amp; 975968)</t>
  </si>
  <si>
    <t>THE SECRETARY OF HOUSING AND U C/O INFO SYSTEMS AND NEW NETWO</t>
  </si>
  <si>
    <t>2401 Nw 23Rd St, Ste 1D, Oklahoma City, OK 73107-2420</t>
  </si>
  <si>
    <t>https://www.civicsource.com/COD1454</t>
  </si>
  <si>
    <t>220 Madewood Dr, Donaldsonville, LA 70346</t>
  </si>
  <si>
    <t>BOCAGE PLACE (97-11-14) LOT 44 BOCAGE PLACE S/D (487/424)(566/367) (COB/604279)(COB/973540)</t>
  </si>
  <si>
    <t>MILDRED S STARKS &amp; JOSEPH STARKS III</t>
  </si>
  <si>
    <t>https://www.civicsource.com/COD1486</t>
  </si>
  <si>
    <t>102 Bocage Dr, LA</t>
  </si>
  <si>
    <t>4C C LOT A &amp; POR. LOT B (5 X 150) CRESCENT PLACE S/D (312/579) (386/70) (COB/694869 &amp; 695245)(COB/898624)(COB/900170)(COB/970481) (COB/971782)</t>
  </si>
  <si>
    <t>ENS PROPERTIES LLC</t>
  </si>
  <si>
    <t>9655 Perkins Rd, Suite C 202, Baton Rouge, LA 70810-1790</t>
  </si>
  <si>
    <t>https://www.civicsource.com/COD1720</t>
  </si>
  <si>
    <t>308 Lessard St, LA</t>
  </si>
  <si>
    <t>DVILLE (94-11-14) LOT 16 SQ. 42 (COB/705821)(COB/775729)</t>
  </si>
  <si>
    <t>GUSTAVE GUINCHARD III</t>
  </si>
  <si>
    <t>165 West Pinewood Drive, Slidell, LA 70458</t>
  </si>
  <si>
    <t>https://www.civicsource.com/COD1660</t>
  </si>
  <si>
    <t>DVILLE (94-11-14) LOT 2 SQ. 1 (163/429) (CH. 5/80) POR. LOT 1 SQ. 1 (COB/958875)</t>
  </si>
  <si>
    <t>https://www.civicsource.com/COD1416</t>
  </si>
  <si>
    <t>LEMANN ADD. (20-11-15) LOTS 9, 10 &amp; POR. 11 SQ. 4-2 L.A. (229/104) (641/97) (COB/719715)(COB/723904)</t>
  </si>
  <si>
    <t>FELIX J STERNFELS</t>
  </si>
  <si>
    <t>https://www.civicsource.com/COD1693</t>
  </si>
  <si>
    <t>248 Reynaud Dr Ext, LA</t>
  </si>
  <si>
    <t>PLANTATION ESTATES 2ND PHASE LOT 18 PLANTATION ESTATES S/D, 2ND PHASE (REYNAUD DRIVE EXTENSION S/D, ADDENDUM 2) (251/122-263/448- 272/704)(458/117) (COB/673068) (COB/704416) (COB/736322) (MAP #515647)(MAP #673068) (MAP #688088 &amp; 693335)(COB/976430)</t>
  </si>
  <si>
    <t>JPMORGAN CHASE BANK NATIONAL</t>
  </si>
  <si>
    <t>8550 United Plaza Blvd, Ste 200, Baton Rouge, LA 70809</t>
  </si>
  <si>
    <t>https://www.civicsource.com/COD1547</t>
  </si>
  <si>
    <t>502 Lee Ave, LA</t>
  </si>
  <si>
    <t>LEMANN ADD. (20-11-15) LOTS 13, 14, 15 &amp; 16 SQ. 6-2 LEMANN ADD. (453/369) (COB/503780) (COB/512960) (COB/569987)(COB/541317)(COB/855940)(COB/887767)</t>
  </si>
  <si>
    <t>SLATER P BLANCHARD &amp; LESLIE L BLANCHARD</t>
  </si>
  <si>
    <t>Po Box 778, Donaldsonville, LA 70346</t>
  </si>
  <si>
    <t>https://www.civicsource.com/COD1625</t>
  </si>
  <si>
    <t>3350 La Hwy 1 S, LA</t>
  </si>
  <si>
    <t>RIGHT BANK BAYOU LAFOURCHE R POR. LOT 3 CAUSIN TRACT, BATTURE (.32 LOUIS BOUDREAUX) (248/535) (COB/575383) (COB/575388)(COB/731332) (COB/738551) (COB/751881)(COB/772149)(COB/772147)(COB/953493)</t>
  </si>
  <si>
    <t>https://www.civicsource.com/COD1591</t>
  </si>
  <si>
    <t>211 Claiborne St, LA</t>
  </si>
  <si>
    <t>DVILLE (94-11-14) E1/2 LOT 139 SQ. 15 (242/850) (497/126) (497/129) (499/464) (524/258) (525/659) (585/557) (593/658) (592/380) (603/148) (COB/607202) (COB/693306) (COB756249) (COB/751207) (COB/773537)(COB/969849)</t>
  </si>
  <si>
    <t>https://www.civicsource.com/COD1415</t>
  </si>
  <si>
    <t>3089 La Hwy, LA</t>
  </si>
  <si>
    <t>4C VLC 14.93 AC. M/L PERSERVERANCE &amp; PEYTAVIN PLANTATIONS, LOT 4-A-1-A-1 (351/56) (476/413) (502/323,331,339, 347, 355,363, 367, 371 &amp; 93) (COB/473180, 473181, 473182, 473183, 473184 &amp; 473185) (COB/576942) (COB/595015) (COB/585835) (COB/668140)(COB/808649)(COB/811380) (MAP #597350 &amp; 608015) (MAP #641019)(COB/840496)(MAP #881269)(COB/896965)(MAP #892137)((MAP #920954)(MAP #920460)</t>
  </si>
  <si>
    <t>LODGING AMERICA AT DONALDSONVILLE LLC</t>
  </si>
  <si>
    <t>1554 W Peace St, Canton, MS 39046-9801</t>
  </si>
  <si>
    <t>https://www.civicsource.com/COD1543</t>
  </si>
  <si>
    <t>138 Evangeline Dr, LA</t>
  </si>
  <si>
    <t>ACADIAN GARDENS (96-11-14) 99% INT IN: (OTHER 1% - #20040828) 99% INT IN: (OTHER 1% - #20039149) LOTS 17 &amp; 18 ACADIAN GARDENS S/D (1ST.) (295/604)(543/359)(COB/855281)(COB/855282)(COB/880448)(COB/952900 - CITY -2017)(COB/972895 - BESSIE A MORRIS - 2018 CITY TAX SALE)</t>
  </si>
  <si>
    <t>BESSIE A MORRIS</t>
  </si>
  <si>
    <t>4051 Veterans Blvd, Suite 310, Metairie, LA 70002</t>
  </si>
  <si>
    <t>https://www.civicsource.com/COD1470</t>
  </si>
  <si>
    <t>LA</t>
  </si>
  <si>
    <t>MISCELLANEOUS 02C .29 AC. RBBL AB. BY FALCON; BEL. BY FERRIER (612/287)(COB/903713)(COB/967918)(COB/969813)</t>
  </si>
  <si>
    <t>JENNIE L TEMPLET</t>
  </si>
  <si>
    <t>3413 Hwy 1 South, Donaldsonville, LA 70346</t>
  </si>
  <si>
    <t>https://www.civicsource.com/COD1606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</si>
</sst>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8" fontId="0" fillId="0" borderId="0" xfId="0" applyNumberFormat="1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t="s">
        <v>12</v>
      </c>
      <c r="C2" t="str">
        <f>"112000"</f>
        <v>112000</v>
      </c>
      <c r="D2" t="s">
        <v>13</v>
      </c>
      <c r="E2" t="s">
        <v>14</v>
      </c>
      <c r="F2" t="s">
        <v>15</v>
      </c>
      <c r="G2" t="s">
        <v>16</v>
      </c>
      <c r="H2" s="1">
        <v>405.21</v>
      </c>
      <c r="I2" s="2">
        <v>44012.333333333336</v>
      </c>
      <c r="J2" s="2">
        <v>44012.833333333336</v>
      </c>
      <c r="K2" t="s">
        <v>17</v>
      </c>
    </row>
    <row r="3" spans="1:11" x14ac:dyDescent="0.25">
      <c r="A3" t="s">
        <v>11</v>
      </c>
      <c r="B3" t="s">
        <v>12</v>
      </c>
      <c r="C3" t="str">
        <f>"878302"</f>
        <v>878302</v>
      </c>
      <c r="D3" t="s">
        <v>18</v>
      </c>
      <c r="E3" t="s">
        <v>19</v>
      </c>
      <c r="F3" t="s">
        <v>20</v>
      </c>
      <c r="G3" t="s">
        <v>21</v>
      </c>
      <c r="H3" s="1">
        <v>405.21</v>
      </c>
      <c r="I3" s="2">
        <v>44012.333333333336</v>
      </c>
      <c r="J3" s="2">
        <v>44012.833333333336</v>
      </c>
      <c r="K3" t="s">
        <v>22</v>
      </c>
    </row>
    <row r="4" spans="1:11" x14ac:dyDescent="0.25">
      <c r="A4" t="s">
        <v>11</v>
      </c>
      <c r="B4" t="s">
        <v>12</v>
      </c>
      <c r="C4" t="str">
        <f>"1331200"</f>
        <v>1331200</v>
      </c>
      <c r="D4" t="s">
        <v>23</v>
      </c>
      <c r="E4" t="s">
        <v>24</v>
      </c>
      <c r="F4" t="s">
        <v>25</v>
      </c>
      <c r="G4" t="s">
        <v>26</v>
      </c>
      <c r="H4" s="1">
        <v>412.27</v>
      </c>
      <c r="I4" s="2">
        <v>44012.333333333336</v>
      </c>
      <c r="J4" s="2">
        <v>44012.833333333336</v>
      </c>
      <c r="K4" t="s">
        <v>27</v>
      </c>
    </row>
    <row r="5" spans="1:11" x14ac:dyDescent="0.25">
      <c r="A5" t="s">
        <v>11</v>
      </c>
      <c r="B5" t="s">
        <v>12</v>
      </c>
      <c r="C5" t="str">
        <f>"740000"</f>
        <v>740000</v>
      </c>
      <c r="D5" t="s">
        <v>28</v>
      </c>
      <c r="E5" t="s">
        <v>29</v>
      </c>
      <c r="F5" t="s">
        <v>30</v>
      </c>
      <c r="G5" t="s">
        <v>31</v>
      </c>
      <c r="H5" s="1">
        <v>430.9</v>
      </c>
      <c r="I5" s="2">
        <v>44012.333333333336</v>
      </c>
      <c r="J5" s="2">
        <v>44012.833333333336</v>
      </c>
      <c r="K5" t="s">
        <v>32</v>
      </c>
    </row>
    <row r="6" spans="1:11" x14ac:dyDescent="0.25">
      <c r="A6" t="s">
        <v>11</v>
      </c>
      <c r="B6" t="s">
        <v>12</v>
      </c>
      <c r="C6" t="str">
        <f>"800700"</f>
        <v>800700</v>
      </c>
      <c r="D6" t="s">
        <v>33</v>
      </c>
      <c r="E6" t="s">
        <v>34</v>
      </c>
      <c r="F6" t="s">
        <v>35</v>
      </c>
      <c r="G6" t="s">
        <v>36</v>
      </c>
      <c r="H6" s="1">
        <v>449.93</v>
      </c>
      <c r="I6" s="2">
        <v>44012.333333333336</v>
      </c>
      <c r="J6" s="2">
        <v>44012.833333333336</v>
      </c>
      <c r="K6" t="s">
        <v>37</v>
      </c>
    </row>
    <row r="7" spans="1:11" x14ac:dyDescent="0.25">
      <c r="A7" t="s">
        <v>11</v>
      </c>
      <c r="B7" t="s">
        <v>12</v>
      </c>
      <c r="C7" t="str">
        <f>"1030400"</f>
        <v>1030400</v>
      </c>
      <c r="D7" t="s">
        <v>38</v>
      </c>
      <c r="E7" t="s">
        <v>39</v>
      </c>
      <c r="F7" t="s">
        <v>40</v>
      </c>
      <c r="G7" t="s">
        <v>41</v>
      </c>
      <c r="H7" s="1">
        <v>389.66</v>
      </c>
      <c r="I7" s="2">
        <v>44012.333333333336</v>
      </c>
      <c r="J7" s="2">
        <v>44012.833333333336</v>
      </c>
      <c r="K7" t="s">
        <v>42</v>
      </c>
    </row>
    <row r="8" spans="1:11" x14ac:dyDescent="0.25">
      <c r="A8" t="s">
        <v>11</v>
      </c>
      <c r="B8" t="s">
        <v>12</v>
      </c>
      <c r="C8" t="str">
        <f>"149600"</f>
        <v>149600</v>
      </c>
      <c r="D8" t="s">
        <v>43</v>
      </c>
      <c r="E8" t="s">
        <v>44</v>
      </c>
      <c r="F8" t="s">
        <v>45</v>
      </c>
      <c r="G8" t="s">
        <v>46</v>
      </c>
      <c r="H8" s="1">
        <v>390.98</v>
      </c>
      <c r="I8" s="2">
        <v>44012.333333333336</v>
      </c>
      <c r="J8" s="2">
        <v>44012.833333333336</v>
      </c>
      <c r="K8" t="s">
        <v>47</v>
      </c>
    </row>
    <row r="9" spans="1:11" x14ac:dyDescent="0.25">
      <c r="A9" t="s">
        <v>11</v>
      </c>
      <c r="B9" t="s">
        <v>12</v>
      </c>
      <c r="C9" t="str">
        <f>"20028673"</f>
        <v>20028673</v>
      </c>
      <c r="D9" t="s">
        <v>48</v>
      </c>
      <c r="E9" t="s">
        <v>49</v>
      </c>
      <c r="F9" t="s">
        <v>50</v>
      </c>
      <c r="G9" t="s">
        <v>51</v>
      </c>
      <c r="H9" s="1">
        <v>398.96</v>
      </c>
      <c r="I9" s="2">
        <v>44012.333333333336</v>
      </c>
      <c r="J9" s="2">
        <v>44012.833333333336</v>
      </c>
      <c r="K9" t="s">
        <v>52</v>
      </c>
    </row>
    <row r="10" spans="1:11" x14ac:dyDescent="0.25">
      <c r="A10" t="s">
        <v>11</v>
      </c>
      <c r="B10" t="s">
        <v>12</v>
      </c>
      <c r="C10" t="str">
        <f>"967600"</f>
        <v>967600</v>
      </c>
      <c r="D10" t="s">
        <v>53</v>
      </c>
      <c r="E10" t="s">
        <v>54</v>
      </c>
      <c r="F10" t="s">
        <v>55</v>
      </c>
      <c r="G10" t="s">
        <v>56</v>
      </c>
      <c r="H10" s="1">
        <v>401.63</v>
      </c>
      <c r="I10" s="2">
        <v>44012.333333333336</v>
      </c>
      <c r="J10" s="2">
        <v>44012.833333333336</v>
      </c>
      <c r="K10" t="s">
        <v>57</v>
      </c>
    </row>
    <row r="11" spans="1:11" x14ac:dyDescent="0.25">
      <c r="A11" t="s">
        <v>11</v>
      </c>
      <c r="B11" t="s">
        <v>12</v>
      </c>
      <c r="C11" t="str">
        <f>"899102"</f>
        <v>899102</v>
      </c>
      <c r="D11" t="s">
        <v>58</v>
      </c>
      <c r="E11" t="s">
        <v>59</v>
      </c>
      <c r="F11" t="s">
        <v>60</v>
      </c>
      <c r="G11" t="s">
        <v>61</v>
      </c>
      <c r="H11" s="1">
        <v>412.8</v>
      </c>
      <c r="I11" s="2">
        <v>44012.333333333336</v>
      </c>
      <c r="J11" s="2">
        <v>44012.833333333336</v>
      </c>
      <c r="K11" t="s">
        <v>62</v>
      </c>
    </row>
    <row r="12" spans="1:11" x14ac:dyDescent="0.25">
      <c r="A12" t="s">
        <v>11</v>
      </c>
      <c r="B12" t="s">
        <v>12</v>
      </c>
      <c r="C12" t="str">
        <f>"20003201"</f>
        <v>20003201</v>
      </c>
      <c r="D12" t="s">
        <v>63</v>
      </c>
      <c r="E12" t="s">
        <v>64</v>
      </c>
      <c r="F12" t="s">
        <v>65</v>
      </c>
      <c r="G12" t="s">
        <v>66</v>
      </c>
      <c r="H12" s="1">
        <v>416</v>
      </c>
      <c r="I12" s="2">
        <v>44012.333333333336</v>
      </c>
      <c r="J12" s="2">
        <v>44012.833333333336</v>
      </c>
      <c r="K12" t="s">
        <v>67</v>
      </c>
    </row>
    <row r="13" spans="1:11" x14ac:dyDescent="0.25">
      <c r="A13" t="s">
        <v>11</v>
      </c>
      <c r="B13" t="s">
        <v>12</v>
      </c>
      <c r="C13" t="str">
        <f>"23400"</f>
        <v>23400</v>
      </c>
      <c r="D13" t="s">
        <v>68</v>
      </c>
      <c r="E13" t="s">
        <v>69</v>
      </c>
      <c r="F13" t="s">
        <v>70</v>
      </c>
      <c r="G13" t="s">
        <v>71</v>
      </c>
      <c r="H13" s="1">
        <v>416.12</v>
      </c>
      <c r="I13" s="2">
        <v>44012.333333333336</v>
      </c>
      <c r="J13" s="2">
        <v>44012.833333333336</v>
      </c>
      <c r="K13" t="s">
        <v>72</v>
      </c>
    </row>
    <row r="14" spans="1:11" x14ac:dyDescent="0.25">
      <c r="A14" t="s">
        <v>11</v>
      </c>
      <c r="B14" t="s">
        <v>12</v>
      </c>
      <c r="C14" t="str">
        <f>"20010683"</f>
        <v>20010683</v>
      </c>
      <c r="D14" t="s">
        <v>73</v>
      </c>
      <c r="E14" t="s">
        <v>74</v>
      </c>
      <c r="F14" t="s">
        <v>75</v>
      </c>
      <c r="G14" t="s">
        <v>73</v>
      </c>
      <c r="H14" s="1">
        <v>423.04</v>
      </c>
      <c r="I14" s="2">
        <v>44012.333333333336</v>
      </c>
      <c r="J14" s="2">
        <v>44012.833333333336</v>
      </c>
      <c r="K14" t="s">
        <v>76</v>
      </c>
    </row>
    <row r="15" spans="1:11" x14ac:dyDescent="0.25">
      <c r="A15" t="s">
        <v>11</v>
      </c>
      <c r="B15" t="s">
        <v>12</v>
      </c>
      <c r="C15" t="str">
        <f>"55200"</f>
        <v>55200</v>
      </c>
      <c r="D15" t="s">
        <v>77</v>
      </c>
      <c r="E15" t="s">
        <v>78</v>
      </c>
      <c r="F15" t="s">
        <v>79</v>
      </c>
      <c r="G15" t="s">
        <v>80</v>
      </c>
      <c r="H15" s="1">
        <v>423.85</v>
      </c>
      <c r="I15" s="2">
        <v>44012.333333333336</v>
      </c>
      <c r="J15" s="2">
        <v>44012.833333333336</v>
      </c>
      <c r="K15" t="s">
        <v>81</v>
      </c>
    </row>
    <row r="16" spans="1:11" x14ac:dyDescent="0.25">
      <c r="A16" t="s">
        <v>11</v>
      </c>
      <c r="B16" t="s">
        <v>12</v>
      </c>
      <c r="C16" t="str">
        <f>"686300"</f>
        <v>686300</v>
      </c>
      <c r="D16" t="s">
        <v>82</v>
      </c>
      <c r="E16" t="s">
        <v>83</v>
      </c>
      <c r="F16" t="s">
        <v>84</v>
      </c>
      <c r="G16" t="s">
        <v>85</v>
      </c>
      <c r="H16" s="1">
        <v>425.57</v>
      </c>
      <c r="I16" s="2">
        <v>44012.333333333336</v>
      </c>
      <c r="J16" s="2">
        <v>44012.833333333336</v>
      </c>
      <c r="K16" t="s">
        <v>86</v>
      </c>
    </row>
    <row r="17" spans="1:11" x14ac:dyDescent="0.25">
      <c r="A17" t="s">
        <v>11</v>
      </c>
      <c r="B17" t="s">
        <v>12</v>
      </c>
      <c r="C17" t="str">
        <f>"893400"</f>
        <v>893400</v>
      </c>
      <c r="D17" t="s">
        <v>87</v>
      </c>
      <c r="E17" t="s">
        <v>88</v>
      </c>
      <c r="F17" t="s">
        <v>89</v>
      </c>
      <c r="G17" t="s">
        <v>90</v>
      </c>
      <c r="H17" s="1">
        <v>425.84</v>
      </c>
      <c r="I17" s="2">
        <v>44012.333333333336</v>
      </c>
      <c r="J17" s="2">
        <v>44012.833333333336</v>
      </c>
      <c r="K17" t="s">
        <v>91</v>
      </c>
    </row>
    <row r="18" spans="1:11" x14ac:dyDescent="0.25">
      <c r="A18" t="s">
        <v>11</v>
      </c>
      <c r="B18" t="s">
        <v>12</v>
      </c>
      <c r="C18" t="str">
        <f>"893401"</f>
        <v>893401</v>
      </c>
      <c r="D18" t="s">
        <v>92</v>
      </c>
      <c r="E18" t="s">
        <v>93</v>
      </c>
      <c r="F18" t="s">
        <v>89</v>
      </c>
      <c r="G18" t="s">
        <v>90</v>
      </c>
      <c r="H18" s="1">
        <v>425.84</v>
      </c>
      <c r="I18" s="2">
        <v>44012.333333333336</v>
      </c>
      <c r="J18" s="2">
        <v>44012.833333333336</v>
      </c>
      <c r="K18" t="s">
        <v>94</v>
      </c>
    </row>
    <row r="19" spans="1:11" x14ac:dyDescent="0.25">
      <c r="A19" t="s">
        <v>11</v>
      </c>
      <c r="B19" t="s">
        <v>12</v>
      </c>
      <c r="C19" t="str">
        <f>"208400"</f>
        <v>208400</v>
      </c>
      <c r="D19" t="s">
        <v>95</v>
      </c>
      <c r="E19" t="s">
        <v>96</v>
      </c>
      <c r="F19" t="s">
        <v>97</v>
      </c>
      <c r="G19" t="s">
        <v>98</v>
      </c>
      <c r="H19" s="1">
        <v>427.05</v>
      </c>
      <c r="I19" s="2">
        <v>44012.333333333336</v>
      </c>
      <c r="J19" s="2">
        <v>44012.833333333336</v>
      </c>
      <c r="K19" t="s">
        <v>99</v>
      </c>
    </row>
    <row r="20" spans="1:11" x14ac:dyDescent="0.25">
      <c r="A20" t="s">
        <v>11</v>
      </c>
      <c r="B20" t="s">
        <v>12</v>
      </c>
      <c r="C20" t="str">
        <f>"395200"</f>
        <v>395200</v>
      </c>
      <c r="D20" t="s">
        <v>100</v>
      </c>
      <c r="E20" t="s">
        <v>101</v>
      </c>
      <c r="F20" t="s">
        <v>102</v>
      </c>
      <c r="G20" t="s">
        <v>103</v>
      </c>
      <c r="H20" s="1">
        <v>428.5</v>
      </c>
      <c r="I20" s="2">
        <v>44012.333333333336</v>
      </c>
      <c r="J20" s="2">
        <v>44012.833333333336</v>
      </c>
      <c r="K20" t="s">
        <v>104</v>
      </c>
    </row>
    <row r="21" spans="1:11" x14ac:dyDescent="0.25">
      <c r="A21" t="s">
        <v>11</v>
      </c>
      <c r="B21" t="s">
        <v>12</v>
      </c>
      <c r="C21" t="str">
        <f>"399300"</f>
        <v>399300</v>
      </c>
      <c r="D21" t="s">
        <v>105</v>
      </c>
      <c r="E21" t="s">
        <v>106</v>
      </c>
      <c r="F21" t="s">
        <v>107</v>
      </c>
      <c r="G21" t="s">
        <v>108</v>
      </c>
      <c r="H21" s="1">
        <v>429.17</v>
      </c>
      <c r="I21" s="2">
        <v>44012.333333333336</v>
      </c>
      <c r="J21" s="2">
        <v>44012.833333333336</v>
      </c>
      <c r="K21" t="s">
        <v>109</v>
      </c>
    </row>
    <row r="22" spans="1:11" x14ac:dyDescent="0.25">
      <c r="A22" t="s">
        <v>11</v>
      </c>
      <c r="B22" t="s">
        <v>12</v>
      </c>
      <c r="C22" t="str">
        <f>"447600"</f>
        <v>447600</v>
      </c>
      <c r="D22" t="s">
        <v>110</v>
      </c>
      <c r="E22" t="s">
        <v>111</v>
      </c>
      <c r="F22" t="s">
        <v>112</v>
      </c>
      <c r="G22" t="s">
        <v>113</v>
      </c>
      <c r="H22" s="1">
        <v>429.43</v>
      </c>
      <c r="I22" s="2">
        <v>44012.333333333336</v>
      </c>
      <c r="J22" s="2">
        <v>44012.833333333336</v>
      </c>
      <c r="K22" t="s">
        <v>114</v>
      </c>
    </row>
    <row r="23" spans="1:11" x14ac:dyDescent="0.25">
      <c r="A23" t="s">
        <v>11</v>
      </c>
      <c r="B23" t="s">
        <v>12</v>
      </c>
      <c r="C23" t="str">
        <f>"66401"</f>
        <v>66401</v>
      </c>
      <c r="D23" t="s">
        <v>115</v>
      </c>
      <c r="E23" t="s">
        <v>116</v>
      </c>
      <c r="F23" t="s">
        <v>117</v>
      </c>
      <c r="G23" t="s">
        <v>118</v>
      </c>
      <c r="H23" s="1">
        <v>431.29</v>
      </c>
      <c r="I23" s="2">
        <v>44012.333333333336</v>
      </c>
      <c r="J23" s="2">
        <v>44012.833333333336</v>
      </c>
      <c r="K23" t="s">
        <v>119</v>
      </c>
    </row>
    <row r="24" spans="1:11" x14ac:dyDescent="0.25">
      <c r="A24" t="s">
        <v>11</v>
      </c>
      <c r="B24" t="s">
        <v>12</v>
      </c>
      <c r="C24" t="str">
        <f>"200800"</f>
        <v>200800</v>
      </c>
      <c r="D24" t="s">
        <v>120</v>
      </c>
      <c r="E24" t="s">
        <v>121</v>
      </c>
      <c r="F24" t="s">
        <v>122</v>
      </c>
      <c r="G24" t="s">
        <v>120</v>
      </c>
      <c r="H24" s="1">
        <v>442.07</v>
      </c>
      <c r="I24" s="2">
        <v>44012.333333333336</v>
      </c>
      <c r="J24" s="2">
        <v>44012.833333333336</v>
      </c>
      <c r="K24" t="s">
        <v>123</v>
      </c>
    </row>
    <row r="25" spans="1:11" x14ac:dyDescent="0.25">
      <c r="A25" t="s">
        <v>11</v>
      </c>
      <c r="B25" t="s">
        <v>12</v>
      </c>
      <c r="C25" t="str">
        <f>"396800"</f>
        <v>396800</v>
      </c>
      <c r="D25" t="s">
        <v>124</v>
      </c>
      <c r="E25" t="s">
        <v>125</v>
      </c>
      <c r="F25" t="s">
        <v>126</v>
      </c>
      <c r="G25" t="s">
        <v>127</v>
      </c>
      <c r="H25" s="1">
        <v>444.21</v>
      </c>
      <c r="I25" s="2">
        <v>44012.333333333336</v>
      </c>
      <c r="J25" s="2">
        <v>44012.833333333336</v>
      </c>
      <c r="K25" t="s">
        <v>128</v>
      </c>
    </row>
    <row r="26" spans="1:11" x14ac:dyDescent="0.25">
      <c r="A26" t="s">
        <v>11</v>
      </c>
      <c r="B26" t="s">
        <v>12</v>
      </c>
      <c r="C26" t="str">
        <f>"20035072"</f>
        <v>20035072</v>
      </c>
      <c r="D26" t="s">
        <v>129</v>
      </c>
      <c r="E26" t="s">
        <v>130</v>
      </c>
      <c r="F26" t="s">
        <v>131</v>
      </c>
      <c r="G26" t="s">
        <v>132</v>
      </c>
      <c r="H26" s="1">
        <v>450.72</v>
      </c>
      <c r="I26" s="2">
        <v>44012.333333333336</v>
      </c>
      <c r="J26" s="2">
        <v>44012.833333333336</v>
      </c>
      <c r="K26" t="s">
        <v>133</v>
      </c>
    </row>
    <row r="27" spans="1:11" x14ac:dyDescent="0.25">
      <c r="A27" t="s">
        <v>11</v>
      </c>
      <c r="B27" t="s">
        <v>12</v>
      </c>
      <c r="C27" t="str">
        <f>"20040364"</f>
        <v>20040364</v>
      </c>
      <c r="D27" t="s">
        <v>134</v>
      </c>
      <c r="E27" t="s">
        <v>135</v>
      </c>
      <c r="F27" t="s">
        <v>136</v>
      </c>
      <c r="G27" t="s">
        <v>137</v>
      </c>
      <c r="H27" s="1">
        <v>455.52</v>
      </c>
      <c r="I27" s="2">
        <v>44012.333333333336</v>
      </c>
      <c r="J27" s="2">
        <v>44012.833333333336</v>
      </c>
      <c r="K27" t="s">
        <v>138</v>
      </c>
    </row>
    <row r="28" spans="1:11" x14ac:dyDescent="0.25">
      <c r="A28" t="s">
        <v>11</v>
      </c>
      <c r="B28" t="s">
        <v>12</v>
      </c>
      <c r="C28" t="str">
        <f>"1116523"</f>
        <v>1116523</v>
      </c>
      <c r="D28" t="s">
        <v>139</v>
      </c>
      <c r="E28" t="s">
        <v>140</v>
      </c>
      <c r="F28" t="s">
        <v>141</v>
      </c>
      <c r="G28" t="s">
        <v>90</v>
      </c>
      <c r="H28" s="1">
        <v>467.23</v>
      </c>
      <c r="I28" s="2">
        <v>44012.333333333336</v>
      </c>
      <c r="J28" s="2">
        <v>44012.833333333336</v>
      </c>
      <c r="K28" t="s">
        <v>142</v>
      </c>
    </row>
    <row r="29" spans="1:11" x14ac:dyDescent="0.25">
      <c r="A29" t="s">
        <v>11</v>
      </c>
      <c r="B29" t="s">
        <v>12</v>
      </c>
      <c r="C29" t="str">
        <f>"1214400"</f>
        <v>1214400</v>
      </c>
      <c r="D29" t="s">
        <v>143</v>
      </c>
      <c r="E29" t="s">
        <v>144</v>
      </c>
      <c r="F29" t="s">
        <v>145</v>
      </c>
      <c r="G29" t="s">
        <v>146</v>
      </c>
      <c r="H29" s="1">
        <v>477.47</v>
      </c>
      <c r="I29" s="2">
        <v>44012.333333333336</v>
      </c>
      <c r="J29" s="2">
        <v>44012.833333333336</v>
      </c>
      <c r="K29" t="s">
        <v>147</v>
      </c>
    </row>
    <row r="30" spans="1:11" x14ac:dyDescent="0.25">
      <c r="A30" t="s">
        <v>11</v>
      </c>
      <c r="B30" t="s">
        <v>12</v>
      </c>
      <c r="C30" t="str">
        <f>"1324320"</f>
        <v>1324320</v>
      </c>
      <c r="D30" t="s">
        <v>148</v>
      </c>
      <c r="E30" t="s">
        <v>149</v>
      </c>
      <c r="F30" t="s">
        <v>150</v>
      </c>
      <c r="G30" t="s">
        <v>148</v>
      </c>
      <c r="H30" s="1">
        <v>482.39</v>
      </c>
      <c r="I30" s="2">
        <v>44012.333333333336</v>
      </c>
      <c r="J30" s="2">
        <v>44012.833333333336</v>
      </c>
      <c r="K30" t="s">
        <v>151</v>
      </c>
    </row>
    <row r="31" spans="1:11" x14ac:dyDescent="0.25">
      <c r="A31" t="s">
        <v>11</v>
      </c>
      <c r="B31" t="s">
        <v>12</v>
      </c>
      <c r="C31" t="str">
        <f>"1090400"</f>
        <v>1090400</v>
      </c>
      <c r="D31" t="s">
        <v>152</v>
      </c>
      <c r="E31" t="s">
        <v>153</v>
      </c>
      <c r="F31" t="s">
        <v>154</v>
      </c>
      <c r="G31" t="s">
        <v>155</v>
      </c>
      <c r="H31" s="1">
        <v>499.55</v>
      </c>
      <c r="I31" s="2">
        <v>44012.333333333336</v>
      </c>
      <c r="J31" s="2">
        <v>44012.833333333336</v>
      </c>
      <c r="K31" t="s">
        <v>156</v>
      </c>
    </row>
    <row r="32" spans="1:11" x14ac:dyDescent="0.25">
      <c r="A32" t="s">
        <v>11</v>
      </c>
      <c r="B32" t="s">
        <v>12</v>
      </c>
      <c r="C32" t="str">
        <f>"794000"</f>
        <v>794000</v>
      </c>
      <c r="D32" t="s">
        <v>157</v>
      </c>
      <c r="E32" t="s">
        <v>158</v>
      </c>
      <c r="F32" t="s">
        <v>159</v>
      </c>
      <c r="G32" t="s">
        <v>160</v>
      </c>
      <c r="H32" s="1">
        <v>504.88</v>
      </c>
      <c r="I32" s="2">
        <v>44012.333333333336</v>
      </c>
      <c r="J32" s="2">
        <v>44012.833333333336</v>
      </c>
      <c r="K32" t="s">
        <v>161</v>
      </c>
    </row>
    <row r="33" spans="1:11" x14ac:dyDescent="0.25">
      <c r="A33" t="s">
        <v>11</v>
      </c>
      <c r="B33" t="s">
        <v>12</v>
      </c>
      <c r="C33" t="str">
        <f>"1030000"</f>
        <v>1030000</v>
      </c>
      <c r="D33" t="s">
        <v>38</v>
      </c>
      <c r="E33" t="s">
        <v>162</v>
      </c>
      <c r="F33" t="s">
        <v>40</v>
      </c>
      <c r="G33" t="s">
        <v>41</v>
      </c>
      <c r="H33" s="1">
        <v>541.87</v>
      </c>
      <c r="I33" s="2">
        <v>44012.333333333336</v>
      </c>
      <c r="J33" s="2">
        <v>44012.833333333336</v>
      </c>
      <c r="K33" t="s">
        <v>163</v>
      </c>
    </row>
    <row r="34" spans="1:11" x14ac:dyDescent="0.25">
      <c r="A34" t="s">
        <v>11</v>
      </c>
      <c r="B34" t="s">
        <v>12</v>
      </c>
      <c r="C34" t="str">
        <f>"895600"</f>
        <v>895600</v>
      </c>
      <c r="D34" t="s">
        <v>108</v>
      </c>
      <c r="E34" t="s">
        <v>164</v>
      </c>
      <c r="F34" t="s">
        <v>165</v>
      </c>
      <c r="G34" t="s">
        <v>108</v>
      </c>
      <c r="H34" s="1">
        <v>551.45000000000005</v>
      </c>
      <c r="I34" s="2">
        <v>44012.333333333336</v>
      </c>
      <c r="J34" s="2">
        <v>44012.833333333336</v>
      </c>
      <c r="K34" t="s">
        <v>166</v>
      </c>
    </row>
    <row r="35" spans="1:11" x14ac:dyDescent="0.25">
      <c r="A35" t="s">
        <v>11</v>
      </c>
      <c r="B35" t="s">
        <v>12</v>
      </c>
      <c r="C35" t="str">
        <f>"20028408"</f>
        <v>20028408</v>
      </c>
      <c r="D35" t="s">
        <v>167</v>
      </c>
      <c r="E35" t="s">
        <v>168</v>
      </c>
      <c r="F35" t="s">
        <v>169</v>
      </c>
      <c r="G35" t="s">
        <v>170</v>
      </c>
      <c r="H35" s="1">
        <v>594.69000000000005</v>
      </c>
      <c r="I35" s="2">
        <v>44012.333333333336</v>
      </c>
      <c r="J35" s="2">
        <v>44012.833333333336</v>
      </c>
      <c r="K35" t="s">
        <v>171</v>
      </c>
    </row>
    <row r="36" spans="1:11" x14ac:dyDescent="0.25">
      <c r="A36" t="s">
        <v>11</v>
      </c>
      <c r="B36" t="s">
        <v>12</v>
      </c>
      <c r="C36" t="str">
        <f>"667240"</f>
        <v>667240</v>
      </c>
      <c r="D36" t="s">
        <v>172</v>
      </c>
      <c r="E36" t="s">
        <v>173</v>
      </c>
      <c r="F36" t="s">
        <v>174</v>
      </c>
      <c r="G36" t="s">
        <v>175</v>
      </c>
      <c r="H36" s="1">
        <v>647.51</v>
      </c>
      <c r="I36" s="2">
        <v>44012.333333333336</v>
      </c>
      <c r="J36" s="2">
        <v>44012.833333333336</v>
      </c>
      <c r="K36" t="s">
        <v>176</v>
      </c>
    </row>
    <row r="37" spans="1:11" x14ac:dyDescent="0.25">
      <c r="A37" t="s">
        <v>11</v>
      </c>
      <c r="B37" t="s">
        <v>12</v>
      </c>
      <c r="C37" t="str">
        <f>"392800"</f>
        <v>392800</v>
      </c>
      <c r="D37" t="s">
        <v>177</v>
      </c>
      <c r="E37" t="s">
        <v>178</v>
      </c>
      <c r="F37" t="s">
        <v>89</v>
      </c>
      <c r="G37" t="s">
        <v>90</v>
      </c>
      <c r="H37" s="1">
        <v>754.89</v>
      </c>
      <c r="I37" s="2">
        <v>44012.333333333336</v>
      </c>
      <c r="J37" s="2">
        <v>44012.833333333336</v>
      </c>
      <c r="K37" t="s">
        <v>179</v>
      </c>
    </row>
    <row r="38" spans="1:11" x14ac:dyDescent="0.25">
      <c r="A38" t="s">
        <v>11</v>
      </c>
      <c r="B38" t="s">
        <v>12</v>
      </c>
      <c r="C38" t="str">
        <f>"1027600"</f>
        <v>1027600</v>
      </c>
      <c r="D38" t="s">
        <v>180</v>
      </c>
      <c r="E38" t="s">
        <v>181</v>
      </c>
      <c r="F38" t="s">
        <v>70</v>
      </c>
      <c r="G38" t="s">
        <v>71</v>
      </c>
      <c r="H38" s="1">
        <v>781.53</v>
      </c>
      <c r="I38" s="2">
        <v>44012.333333333336</v>
      </c>
      <c r="J38" s="2">
        <v>44012.833333333336</v>
      </c>
      <c r="K38" t="s">
        <v>182</v>
      </c>
    </row>
    <row r="39" spans="1:11" x14ac:dyDescent="0.25">
      <c r="A39" t="s">
        <v>11</v>
      </c>
      <c r="B39" t="s">
        <v>12</v>
      </c>
      <c r="C39" t="str">
        <f>"20026610"</f>
        <v>20026610</v>
      </c>
      <c r="D39" t="s">
        <v>183</v>
      </c>
      <c r="E39" t="s">
        <v>184</v>
      </c>
      <c r="F39" t="s">
        <v>185</v>
      </c>
      <c r="G39" t="s">
        <v>186</v>
      </c>
      <c r="H39" s="1">
        <v>1161.1099999999999</v>
      </c>
      <c r="I39" s="2">
        <v>44012.333333333336</v>
      </c>
      <c r="J39" s="2">
        <v>44012.833333333336</v>
      </c>
      <c r="K39" t="s">
        <v>187</v>
      </c>
    </row>
    <row r="40" spans="1:11" x14ac:dyDescent="0.25">
      <c r="A40" t="s">
        <v>11</v>
      </c>
      <c r="B40" t="s">
        <v>12</v>
      </c>
      <c r="C40" t="str">
        <f>"1253200"</f>
        <v>1253200</v>
      </c>
      <c r="D40" t="s">
        <v>188</v>
      </c>
      <c r="E40" t="s">
        <v>189</v>
      </c>
      <c r="F40" t="s">
        <v>190</v>
      </c>
      <c r="G40" t="s">
        <v>191</v>
      </c>
      <c r="H40" s="1">
        <v>2257.7399999999998</v>
      </c>
      <c r="I40" s="2">
        <v>44012.333333333336</v>
      </c>
      <c r="J40" s="2">
        <v>44012.833333333336</v>
      </c>
      <c r="K40" t="s">
        <v>192</v>
      </c>
    </row>
    <row r="41" spans="1:11" x14ac:dyDescent="0.25">
      <c r="A41" t="s">
        <v>11</v>
      </c>
      <c r="B41" t="s">
        <v>12</v>
      </c>
      <c r="C41" t="str">
        <f>"459200"</f>
        <v>459200</v>
      </c>
      <c r="D41" t="s">
        <v>193</v>
      </c>
      <c r="E41" t="s">
        <v>194</v>
      </c>
      <c r="F41" t="s">
        <v>195</v>
      </c>
      <c r="G41" t="s">
        <v>196</v>
      </c>
      <c r="H41" s="1">
        <v>446.86</v>
      </c>
      <c r="I41" s="2">
        <v>44012.333333333336</v>
      </c>
      <c r="J41" s="2">
        <v>44012.833333333336</v>
      </c>
      <c r="K4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auctions (53)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iambeautiful60</cp:lastModifiedBy>
  <dcterms:created xsi:type="dcterms:W3CDTF">2020-06-01T19:03:07Z</dcterms:created>
  <dcterms:modified xsi:type="dcterms:W3CDTF">2020-06-01T19:03:08Z</dcterms:modified>
</cp:coreProperties>
</file>