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9095FE0B-99D2-48FC-A40C-B322BB1C9D84}" xr6:coauthVersionLast="37" xr6:coauthVersionMax="37" xr10:uidLastSave="{00000000-0000-0000-0000-000000000000}"/>
  <bookViews>
    <workbookView xWindow="0" yWindow="0" windowWidth="24000" windowHeight="10065" xr2:uid="{39AAF823-D0C3-45C2-8079-9C99AE4F49EF}"/>
  </bookViews>
  <sheets>
    <sheet name="DALLAS COUNTY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<sst xmlns="http://schemas.openxmlformats.org/spreadsheetml/2006/main" count="112" uniqueCount="108">
  <si>
    <t>Prop #</t>
  </si>
  <si>
    <t>Street Address</t>
  </si>
  <si>
    <t>Published Minimum Bid</t>
  </si>
  <si>
    <t>Adjudged value</t>
  </si>
  <si>
    <t>Current        CAD         Value</t>
  </si>
  <si>
    <t>Highest       Value       Shown</t>
  </si>
  <si>
    <t>Cause Number</t>
  </si>
  <si>
    <t>Judgement     Date</t>
  </si>
  <si>
    <t>Year      Built</t>
  </si>
  <si>
    <t>Square Feet</t>
  </si>
  <si>
    <t>Exemptions</t>
  </si>
  <si>
    <t>Property Type</t>
  </si>
  <si>
    <t>CONFIG</t>
  </si>
  <si>
    <t>CURRENT TAXES</t>
  </si>
  <si>
    <t>LAND</t>
  </si>
  <si>
    <t>CAD ID#</t>
  </si>
  <si>
    <t>6070 VAN HISE DR, DALLAS, TX 75212-5543</t>
  </si>
  <si>
    <t>TX-12-30113</t>
  </si>
  <si>
    <t>7500 MOUNTAIN CREEK PKWY, DALLAS, TX 75249</t>
  </si>
  <si>
    <t>TX-15-00420</t>
  </si>
  <si>
    <t>7200 WATER LILY PL, DALLAS, TX 75249</t>
  </si>
  <si>
    <t>4005 HAMMERLY DR, DALLAS, TX 75212-1109</t>
  </si>
  <si>
    <t>TX-15-02144</t>
  </si>
  <si>
    <t>2124 HOUSTON ST, GRAND PRAIRIE, TX 75050-5049</t>
  </si>
  <si>
    <t>TX-15-02214</t>
  </si>
  <si>
    <t>2727 PROSPERITY AVE, DALLAS, TX 75216</t>
  </si>
  <si>
    <t>TX-15-02332</t>
  </si>
  <si>
    <t>513 LAKESIDE RD, BALCH SPRINGS, TX 75181</t>
  </si>
  <si>
    <t>TX-16-00456</t>
  </si>
  <si>
    <t>427 LAKESIDE RD, BALCH SPRINGS, TX 75181</t>
  </si>
  <si>
    <t>509 LAKESIDE RD, BALCH SPRINGS, TX 75181</t>
  </si>
  <si>
    <t>423 LAKESIDE RD, BALCH SPRINGS, TX 75181</t>
  </si>
  <si>
    <t>12116 GARDEN GROVE DR, DALLAS, TX 75253-2917</t>
  </si>
  <si>
    <t>TX-16-00588</t>
  </si>
  <si>
    <t>2009 SAN ANTONIO ST, GRAND PRAIRIE, TX 75051</t>
  </si>
  <si>
    <t>TX-16-00608</t>
  </si>
  <si>
    <t>522 NELSON ST, GRAND PRAIRIE, TX</t>
  </si>
  <si>
    <t>TX-16-00629</t>
  </si>
  <si>
    <t>3511 SE 8TH ST, GRAND PRAIRIE, TX 75052</t>
  </si>
  <si>
    <t>TX-16-00721</t>
  </si>
  <si>
    <t>12044 RAVENVIEW RD, DALLAS, TX 75253</t>
  </si>
  <si>
    <t>TX-16-00878</t>
  </si>
  <si>
    <t>605 E ROCK ISLAND RD, GRAND PRAIRIE, TX 75050</t>
  </si>
  <si>
    <t>TX-16-00925</t>
  </si>
  <si>
    <t>5535 RANCHERO LN, DALLAS, TX 75236-1839</t>
  </si>
  <si>
    <t>TX-16-01174</t>
  </si>
  <si>
    <t>1028 CLAUDE ST, DALLAS, TX 75203-3327</t>
  </si>
  <si>
    <t>TX-16-01189</t>
  </si>
  <si>
    <t>1107 N DWIGHT AVE, DALLAS, TX 75211-1231</t>
  </si>
  <si>
    <t>TX-16-01191</t>
  </si>
  <si>
    <t>2925 SPRUCE VALLEY LN, DALLAS, TX 75233</t>
  </si>
  <si>
    <t>TX-16-01308</t>
  </si>
  <si>
    <t>700 KINGS, DESOTO, TX 75115</t>
  </si>
  <si>
    <t>TX-16-01502</t>
  </si>
  <si>
    <t>745 SE 2ND ST, GRAND PRAIRIE, TX 75051-1835</t>
  </si>
  <si>
    <t>TX-16-01610</t>
  </si>
  <si>
    <t>1901 VIRGINIA ST, GRAND PRAIRIE, TX 75051-3719</t>
  </si>
  <si>
    <t>TX-16-01722</t>
  </si>
  <si>
    <t>606 SOUTHRIDGE CT, GRAND PRAIRIE, TX 75052-5911</t>
  </si>
  <si>
    <t>TX-16-01759</t>
  </si>
  <si>
    <t>1404 CARUTH DR, GARLAND, TX 75040-7908</t>
  </si>
  <si>
    <t>TX-16-02002</t>
  </si>
  <si>
    <t>3704 WANDERING BROOK, GRAND PRAIRIE, TX</t>
  </si>
  <si>
    <t>TX-16-02095</t>
  </si>
  <si>
    <t>510 PICCADILLY, IRVING, TX 75060-2048</t>
  </si>
  <si>
    <t>TX-16-02153</t>
  </si>
  <si>
    <t>6780 E MOCKINGBIRD LN, DALLAS, TX 75214-2505</t>
  </si>
  <si>
    <t>TX-16-02164</t>
  </si>
  <si>
    <t>2607 LOBDELL ST, DALLAS, TX 75215-3817</t>
  </si>
  <si>
    <t>TX-16-02280</t>
  </si>
  <si>
    <t>4322 FERNWOOD AVE, DALLAS, TX 75216-6320</t>
  </si>
  <si>
    <t>TX-16-02332</t>
  </si>
  <si>
    <t>6520 C F HAWN FWY, DALLAS, TX 75217-4912</t>
  </si>
  <si>
    <t>TX-16-02369</t>
  </si>
  <si>
    <t>1522 SHEPHERD LN, DALLAS, TX 75253-2945</t>
  </si>
  <si>
    <t>TX-16-02389</t>
  </si>
  <si>
    <t>1035 E 9TH ST, DALLAS, TX 75203</t>
  </si>
  <si>
    <t>TX-17-00157</t>
  </si>
  <si>
    <t>3220 EL CORTO DR # 092, GRAND PRAIRIE, TX 75050</t>
  </si>
  <si>
    <t>TX-17-00277</t>
  </si>
  <si>
    <t>31 NW 19TH ST., GRAND PRAIRIE, TX 75050</t>
  </si>
  <si>
    <t>TX-17-00296</t>
  </si>
  <si>
    <t>2843 MARBURG ST, DALLAS, TX 75215-4322</t>
  </si>
  <si>
    <t>TX-17-00467</t>
  </si>
  <si>
    <t>2628 LAGOW ST, DALLAS, TX 75210-1609</t>
  </si>
  <si>
    <t>TX-17-00538</t>
  </si>
  <si>
    <t>509 AUSTIN ST, GRAND PRAIRIE, TX 75051</t>
  </si>
  <si>
    <t>TX-17-00548</t>
  </si>
  <si>
    <t>2705 DATHE ST, DALLAS, TX 75215-3522</t>
  </si>
  <si>
    <t>TX-17-00723</t>
  </si>
  <si>
    <t>2634 GHENT ST, DALLAS, TX 75215</t>
  </si>
  <si>
    <t>TX-17-00745</t>
  </si>
  <si>
    <t>702 LA SOMBRA ST, GRAND PRAIRIE, TX 75050-6636</t>
  </si>
  <si>
    <t>TX-17-00800</t>
  </si>
  <si>
    <t>3711 S CENTRAL EXPY, DALLAS, TX 75215</t>
  </si>
  <si>
    <t>TX-17-01000</t>
  </si>
  <si>
    <t>2702 S EWING AVE, DALLAS, TX 75216</t>
  </si>
  <si>
    <t>TX-17-01099</t>
  </si>
  <si>
    <t>4419 COLLINS AVE, DALLAS, TX 75210</t>
  </si>
  <si>
    <t>TX-17-01203</t>
  </si>
  <si>
    <t>4943 KILDARE AVE, DALLAS, TX 75216</t>
  </si>
  <si>
    <t>TX-17-01258</t>
  </si>
  <si>
    <t>3116 PUGET ST, DALLAS, TX 75212</t>
  </si>
  <si>
    <t>TX-17-01267</t>
  </si>
  <si>
    <t>3510 MINGO ST, DALLAS, TX 75223</t>
  </si>
  <si>
    <t>TX-17-01327</t>
  </si>
  <si>
    <t>3517 SCOUT AVE, DALLAS, TX 75237</t>
  </si>
  <si>
    <t>TX-17-01359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</si>
</sst>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44" fontId="3" fillId="0" borderId="1" xfId="1" applyFont="1" applyBorder="1"/>
    <xf numFmtId="164" fontId="3" fillId="0" borderId="1" xfId="1" applyNumberFormat="1" applyFont="1" applyBorder="1"/>
    <xf numFmtId="14" fontId="3" fillId="0" borderId="1" xfId="0" applyNumberFormat="1" applyFont="1" applyBorder="1"/>
    <xf numFmtId="0" fontId="3" fillId="0" borderId="0" xfId="0" applyFont="1" applyAlignment="1">
      <alignment horizontal="center"/>
    </xf>
    <xf numFmtId="44" fontId="3" fillId="0" borderId="0" xfId="1" applyFont="1"/>
    <xf numFmtId="16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ADBBA-8C32-4E88-B589-6F77FFE9B909}">
  <dimension ref="A1:Q49"/>
  <sheetViews>
    <sheetView tabSelected="1" workbookViewId="0">
      <pane ySplit="1" topLeftCell="A2" activePane="bottomLeft" state="frozen"/>
      <selection pane="bottomLeft" activeCell="N13" sqref="N13"/>
    </sheetView>
  </sheetViews>
  <sheetFormatPr defaultRowHeight="18" x14ac:dyDescent="0.25"/>
  <cols>
    <col min="1" max="1" width="9.140625" style="14"/>
    <col min="2" max="2" width="75" style="9" bestFit="1" customWidth="1"/>
    <col min="3" max="3" width="18.85546875" style="15" bestFit="1" customWidth="1"/>
    <col min="4" max="4" width="14.85546875" style="16" bestFit="1" customWidth="1"/>
    <col min="5" max="6" width="15.7109375" style="9" customWidth="1"/>
    <col min="7" max="7" width="18" style="9" bestFit="1" customWidth="1"/>
    <col min="8" max="8" width="16.28515625" style="9" customWidth="1"/>
    <col min="9" max="15" width="9.140625" style="9"/>
    <col min="16" max="16" width="28.5703125" style="9" bestFit="1" customWidth="1"/>
    <col min="17" max="16384" width="9.140625" style="9"/>
  </cols>
  <sheetData>
    <row r="1" spans="1:17" ht="72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6" t="s">
        <v>12</v>
      </c>
      <c r="N1" s="1" t="s">
        <v>13</v>
      </c>
      <c r="O1" s="1" t="s">
        <v>14</v>
      </c>
      <c r="P1" s="7" t="s">
        <v>15</v>
      </c>
      <c r="Q1" s="8"/>
    </row>
    <row r="2" spans="1:17" x14ac:dyDescent="0.25">
      <c r="A2" s="10">
        <v>1</v>
      </c>
      <c r="B2" s="8" t="s">
        <v>16</v>
      </c>
      <c r="C2" s="11">
        <v>198417.25</v>
      </c>
      <c r="D2" s="12">
        <v>109350</v>
      </c>
      <c r="E2" s="8"/>
      <c r="F2" s="8"/>
      <c r="G2" s="8" t="s">
        <v>17</v>
      </c>
      <c r="H2" s="13">
        <v>42600</v>
      </c>
      <c r="I2" s="8"/>
      <c r="J2" s="8"/>
      <c r="K2" s="8"/>
      <c r="L2" s="8"/>
      <c r="M2" s="8"/>
      <c r="N2" s="8"/>
      <c r="O2" s="8"/>
      <c r="P2" s="8" t="str">
        <f>HYPERLINK("http://taxsales.lgbs.com/#!/detail/1011543031","00000695749000000")</f>
        <v>00000695749000000</v>
      </c>
      <c r="Q2" s="8"/>
    </row>
    <row r="3" spans="1:17" x14ac:dyDescent="0.25">
      <c r="A3" s="10">
        <v>2</v>
      </c>
      <c r="B3" s="8" t="s">
        <v>18</v>
      </c>
      <c r="C3" s="11">
        <v>32130.03</v>
      </c>
      <c r="D3" s="12">
        <v>54120</v>
      </c>
      <c r="E3" s="8"/>
      <c r="F3" s="8"/>
      <c r="G3" s="8" t="s">
        <v>19</v>
      </c>
      <c r="H3" s="13">
        <v>42590</v>
      </c>
      <c r="I3" s="8"/>
      <c r="J3" s="8"/>
      <c r="K3" s="8"/>
      <c r="L3" s="8"/>
      <c r="M3" s="8"/>
      <c r="N3" s="8"/>
      <c r="O3" s="8"/>
      <c r="P3" s="8" t="str">
        <f>HYPERLINK("http://taxsales.lgbs.com/#!/detail/1010413930","00000816048690000")</f>
        <v>00000816048690000</v>
      </c>
      <c r="Q3" s="8"/>
    </row>
    <row r="4" spans="1:17" x14ac:dyDescent="0.25">
      <c r="A4" s="10">
        <v>3</v>
      </c>
      <c r="B4" s="8" t="s">
        <v>20</v>
      </c>
      <c r="C4" s="11">
        <v>5477.25</v>
      </c>
      <c r="D4" s="12">
        <v>24390</v>
      </c>
      <c r="E4" s="8"/>
      <c r="F4" s="8"/>
      <c r="G4" s="8" t="s">
        <v>19</v>
      </c>
      <c r="H4" s="13">
        <v>42590</v>
      </c>
      <c r="I4" s="8"/>
      <c r="J4" s="8"/>
      <c r="K4" s="8"/>
      <c r="L4" s="8"/>
      <c r="M4" s="8"/>
      <c r="N4" s="8"/>
      <c r="O4" s="8"/>
      <c r="P4" s="8" t="str">
        <f>HYPERLINK("http://taxsales.lgbs.com/#!/detail/1010413932","00000816049500000")</f>
        <v>00000816049500000</v>
      </c>
      <c r="Q4" s="8"/>
    </row>
    <row r="5" spans="1:17" x14ac:dyDescent="0.25">
      <c r="A5" s="10">
        <v>4</v>
      </c>
      <c r="B5" s="8" t="s">
        <v>21</v>
      </c>
      <c r="C5" s="11">
        <v>52852.88</v>
      </c>
      <c r="D5" s="12">
        <v>50500</v>
      </c>
      <c r="E5" s="8"/>
      <c r="F5" s="8"/>
      <c r="G5" s="8" t="s">
        <v>22</v>
      </c>
      <c r="H5" s="13">
        <v>42551</v>
      </c>
      <c r="I5" s="8"/>
      <c r="J5" s="8"/>
      <c r="K5" s="8"/>
      <c r="L5" s="8"/>
      <c r="M5" s="8"/>
      <c r="N5" s="8"/>
      <c r="O5" s="8"/>
      <c r="P5" s="8" t="str">
        <f>HYPERLINK("http://taxsales.lgbs.com/#!/detail/1011531793","00000692029000000")</f>
        <v>00000692029000000</v>
      </c>
      <c r="Q5" s="8"/>
    </row>
    <row r="6" spans="1:17" x14ac:dyDescent="0.25">
      <c r="A6" s="10">
        <v>5</v>
      </c>
      <c r="B6" s="8" t="s">
        <v>23</v>
      </c>
      <c r="C6" s="11">
        <v>3209.1</v>
      </c>
      <c r="D6" s="12">
        <v>52780</v>
      </c>
      <c r="E6" s="8"/>
      <c r="F6" s="8"/>
      <c r="G6" s="8" t="s">
        <v>24</v>
      </c>
      <c r="H6" s="13">
        <v>42815</v>
      </c>
      <c r="I6" s="8"/>
      <c r="J6" s="8"/>
      <c r="K6" s="8"/>
      <c r="L6" s="8"/>
      <c r="M6" s="8"/>
      <c r="N6" s="8"/>
      <c r="O6" s="8"/>
      <c r="P6" s="8" t="str">
        <f>HYPERLINK("http://taxsales.lgbs.com/#!/detail/1010091673","28052500760140000")</f>
        <v>28052500760140000</v>
      </c>
      <c r="Q6" s="8"/>
    </row>
    <row r="7" spans="1:17" x14ac:dyDescent="0.25">
      <c r="A7" s="10">
        <v>6</v>
      </c>
      <c r="B7" s="8" t="s">
        <v>25</v>
      </c>
      <c r="C7" s="11">
        <v>39583.5</v>
      </c>
      <c r="D7" s="12">
        <v>15000</v>
      </c>
      <c r="E7" s="8"/>
      <c r="F7" s="8"/>
      <c r="G7" s="8" t="s">
        <v>26</v>
      </c>
      <c r="H7" s="13">
        <v>42814</v>
      </c>
      <c r="I7" s="8"/>
      <c r="J7" s="8"/>
      <c r="K7" s="8"/>
      <c r="L7" s="8"/>
      <c r="M7" s="8"/>
      <c r="N7" s="8"/>
      <c r="O7" s="8"/>
      <c r="P7" s="8" t="str">
        <f>HYPERLINK("http://taxsales.lgbs.com/#!/detail/1010350891","00000506512000000")</f>
        <v>00000506512000000</v>
      </c>
      <c r="Q7" s="8"/>
    </row>
    <row r="8" spans="1:17" x14ac:dyDescent="0.25">
      <c r="A8" s="10">
        <v>7</v>
      </c>
      <c r="B8" s="8" t="s">
        <v>27</v>
      </c>
      <c r="C8" s="11">
        <v>7851.28</v>
      </c>
      <c r="D8" s="12">
        <v>8000</v>
      </c>
      <c r="E8" s="8"/>
      <c r="F8" s="8"/>
      <c r="G8" s="8" t="s">
        <v>28</v>
      </c>
      <c r="H8" s="13">
        <v>43034</v>
      </c>
      <c r="I8" s="8"/>
      <c r="J8" s="8"/>
      <c r="K8" s="8"/>
      <c r="L8" s="8"/>
      <c r="M8" s="8"/>
      <c r="N8" s="8"/>
      <c r="O8" s="8"/>
      <c r="P8" s="8" t="str">
        <f>HYPERLINK("http://taxsales.lgbs.com/#!/detail/1010587857","60123500010040000")</f>
        <v>60123500010040000</v>
      </c>
      <c r="Q8" s="8"/>
    </row>
    <row r="9" spans="1:17" x14ac:dyDescent="0.25">
      <c r="A9" s="10">
        <v>8</v>
      </c>
      <c r="B9" s="8" t="s">
        <v>29</v>
      </c>
      <c r="C9" s="11">
        <v>7851.28</v>
      </c>
      <c r="D9" s="12">
        <v>8000</v>
      </c>
      <c r="E9" s="8"/>
      <c r="F9" s="8"/>
      <c r="G9" s="8" t="s">
        <v>28</v>
      </c>
      <c r="H9" s="13">
        <v>43034</v>
      </c>
      <c r="I9" s="8"/>
      <c r="J9" s="8"/>
      <c r="K9" s="8"/>
      <c r="L9" s="8"/>
      <c r="M9" s="8"/>
      <c r="N9" s="8"/>
      <c r="O9" s="8"/>
      <c r="P9" s="8" t="str">
        <f>HYPERLINK("http://taxsales.lgbs.com/#!/detail/1010587693","60123500010020000")</f>
        <v>60123500010020000</v>
      </c>
      <c r="Q9" s="8"/>
    </row>
    <row r="10" spans="1:17" x14ac:dyDescent="0.25">
      <c r="A10" s="10">
        <v>9</v>
      </c>
      <c r="B10" s="8" t="s">
        <v>30</v>
      </c>
      <c r="C10" s="11">
        <v>7851.28</v>
      </c>
      <c r="D10" s="12">
        <v>8000</v>
      </c>
      <c r="E10" s="8"/>
      <c r="F10" s="8"/>
      <c r="G10" s="8" t="s">
        <v>28</v>
      </c>
      <c r="H10" s="13">
        <v>43034</v>
      </c>
      <c r="I10" s="8"/>
      <c r="J10" s="8"/>
      <c r="K10" s="8"/>
      <c r="L10" s="8"/>
      <c r="M10" s="8"/>
      <c r="N10" s="8"/>
      <c r="O10" s="8"/>
      <c r="P10" s="8" t="str">
        <f>HYPERLINK("http://taxsales.lgbs.com/#!/detail/1010587863","60123500010050000")</f>
        <v>60123500010050000</v>
      </c>
      <c r="Q10" s="8"/>
    </row>
    <row r="11" spans="1:17" x14ac:dyDescent="0.25">
      <c r="A11" s="10">
        <v>10</v>
      </c>
      <c r="B11" s="8" t="s">
        <v>31</v>
      </c>
      <c r="C11" s="11">
        <v>7851.28</v>
      </c>
      <c r="D11" s="12">
        <v>8000</v>
      </c>
      <c r="E11" s="8"/>
      <c r="F11" s="8"/>
      <c r="G11" s="8" t="s">
        <v>28</v>
      </c>
      <c r="H11" s="13">
        <v>43034</v>
      </c>
      <c r="I11" s="8"/>
      <c r="J11" s="8"/>
      <c r="K11" s="8"/>
      <c r="L11" s="8"/>
      <c r="M11" s="8"/>
      <c r="N11" s="8"/>
      <c r="O11" s="8"/>
      <c r="P11" s="8" t="str">
        <f>HYPERLINK("http://taxsales.lgbs.com/#!/detail/1010587854","60123500010030000")</f>
        <v>60123500010030000</v>
      </c>
      <c r="Q11" s="8"/>
    </row>
    <row r="12" spans="1:17" x14ac:dyDescent="0.25">
      <c r="A12" s="10">
        <v>11</v>
      </c>
      <c r="B12" s="8" t="s">
        <v>32</v>
      </c>
      <c r="C12" s="11">
        <v>63688.36</v>
      </c>
      <c r="D12" s="12">
        <v>75000</v>
      </c>
      <c r="E12" s="8"/>
      <c r="F12" s="8"/>
      <c r="G12" s="8" t="s">
        <v>33</v>
      </c>
      <c r="H12" s="13">
        <v>43270</v>
      </c>
      <c r="I12" s="8"/>
      <c r="J12" s="8"/>
      <c r="K12" s="8"/>
      <c r="L12" s="8"/>
      <c r="M12" s="8"/>
      <c r="N12" s="8"/>
      <c r="O12" s="8"/>
      <c r="P12" s="8" t="str">
        <f>HYPERLINK("http://taxsales.lgbs.com/#!/detail/1011564592","00000899862400000")</f>
        <v>00000899862400000</v>
      </c>
      <c r="Q12" s="8"/>
    </row>
    <row r="13" spans="1:17" x14ac:dyDescent="0.25">
      <c r="A13" s="10">
        <v>12</v>
      </c>
      <c r="B13" s="8" t="s">
        <v>34</v>
      </c>
      <c r="C13" s="11">
        <v>48135.09</v>
      </c>
      <c r="D13" s="12">
        <v>20000</v>
      </c>
      <c r="E13" s="8"/>
      <c r="F13" s="8"/>
      <c r="G13" s="8" t="s">
        <v>35</v>
      </c>
      <c r="H13" s="13">
        <v>43074</v>
      </c>
      <c r="I13" s="8"/>
      <c r="J13" s="8"/>
      <c r="K13" s="8"/>
      <c r="L13" s="8"/>
      <c r="M13" s="8"/>
      <c r="N13" s="8"/>
      <c r="O13" s="8"/>
      <c r="P13" s="8" t="str">
        <f>HYPERLINK("http://taxsales.lgbs.com/#!/detail/1009198537","28052501140030000")</f>
        <v>28052501140030000</v>
      </c>
      <c r="Q13" s="8"/>
    </row>
    <row r="14" spans="1:17" x14ac:dyDescent="0.25">
      <c r="A14" s="10">
        <v>13</v>
      </c>
      <c r="B14" s="8" t="s">
        <v>36</v>
      </c>
      <c r="C14" s="11">
        <v>3091.01</v>
      </c>
      <c r="D14" s="12">
        <v>2400</v>
      </c>
      <c r="E14" s="8"/>
      <c r="F14" s="8"/>
      <c r="G14" s="8" t="s">
        <v>37</v>
      </c>
      <c r="H14" s="13">
        <v>42935</v>
      </c>
      <c r="I14" s="8"/>
      <c r="J14" s="8"/>
      <c r="K14" s="8"/>
      <c r="L14" s="8"/>
      <c r="M14" s="8"/>
      <c r="N14" s="8"/>
      <c r="O14" s="8"/>
      <c r="P14" s="8" t="str">
        <f>HYPERLINK("http://taxsales.lgbs.com/#!/detail/1009853848","28052501650140000")</f>
        <v>28052501650140000</v>
      </c>
      <c r="Q14" s="8"/>
    </row>
    <row r="15" spans="1:17" x14ac:dyDescent="0.25">
      <c r="A15" s="10">
        <v>14</v>
      </c>
      <c r="B15" s="8" t="s">
        <v>38</v>
      </c>
      <c r="C15" s="11">
        <v>14584.47</v>
      </c>
      <c r="D15" s="12">
        <v>28310</v>
      </c>
      <c r="E15" s="8"/>
      <c r="F15" s="8"/>
      <c r="G15" s="8" t="s">
        <v>39</v>
      </c>
      <c r="H15" s="13">
        <v>43046</v>
      </c>
      <c r="I15" s="8"/>
      <c r="J15" s="8"/>
      <c r="K15" s="8"/>
      <c r="L15" s="8"/>
      <c r="M15" s="8"/>
      <c r="N15" s="8"/>
      <c r="O15" s="8"/>
      <c r="P15" s="8" t="str">
        <f>HYPERLINK("http://taxsales.lgbs.com/#!/detail/1011133730","65045478410300000")</f>
        <v>65045478410300000</v>
      </c>
      <c r="Q15" s="8"/>
    </row>
    <row r="16" spans="1:17" x14ac:dyDescent="0.25">
      <c r="A16" s="10">
        <v>15</v>
      </c>
      <c r="B16" s="8" t="s">
        <v>40</v>
      </c>
      <c r="C16" s="11">
        <v>46202.48</v>
      </c>
      <c r="D16" s="12">
        <v>52140</v>
      </c>
      <c r="E16" s="8"/>
      <c r="F16" s="8"/>
      <c r="G16" s="8" t="s">
        <v>41</v>
      </c>
      <c r="H16" s="13">
        <v>43180</v>
      </c>
      <c r="I16" s="8"/>
      <c r="J16" s="8"/>
      <c r="K16" s="8"/>
      <c r="L16" s="8"/>
      <c r="M16" s="8"/>
      <c r="N16" s="8"/>
      <c r="O16" s="8"/>
      <c r="P16" s="8" t="str">
        <f>HYPERLINK("http://taxsales.lgbs.com/#!/detail/1011431961","00000899742050000")</f>
        <v>00000899742050000</v>
      </c>
      <c r="Q16" s="8"/>
    </row>
    <row r="17" spans="1:17" x14ac:dyDescent="0.25">
      <c r="A17" s="10">
        <v>16</v>
      </c>
      <c r="B17" s="8" t="s">
        <v>42</v>
      </c>
      <c r="C17" s="11">
        <v>72597.740000000005</v>
      </c>
      <c r="D17" s="12">
        <v>103740</v>
      </c>
      <c r="E17" s="8"/>
      <c r="F17" s="8"/>
      <c r="G17" s="8" t="s">
        <v>43</v>
      </c>
      <c r="H17" s="13">
        <v>42781</v>
      </c>
      <c r="I17" s="8"/>
      <c r="J17" s="8"/>
      <c r="K17" s="8"/>
      <c r="L17" s="8"/>
      <c r="M17" s="8"/>
      <c r="N17" s="8"/>
      <c r="O17" s="8"/>
      <c r="P17" s="8" t="str">
        <f>HYPERLINK("http://taxsales.lgbs.com/#!/detail/1009873776","60005500000300000")</f>
        <v>60005500000300000</v>
      </c>
      <c r="Q17" s="8"/>
    </row>
    <row r="18" spans="1:17" x14ac:dyDescent="0.25">
      <c r="A18" s="10">
        <v>17</v>
      </c>
      <c r="B18" s="8" t="s">
        <v>44</v>
      </c>
      <c r="C18" s="11">
        <v>354803.82</v>
      </c>
      <c r="D18" s="12">
        <v>240400</v>
      </c>
      <c r="E18" s="8"/>
      <c r="F18" s="8"/>
      <c r="G18" s="8" t="s">
        <v>45</v>
      </c>
      <c r="H18" s="13">
        <v>43124</v>
      </c>
      <c r="I18" s="8"/>
      <c r="J18" s="8"/>
      <c r="K18" s="8"/>
      <c r="L18" s="8"/>
      <c r="M18" s="8"/>
      <c r="N18" s="8"/>
      <c r="O18" s="8"/>
      <c r="P18" s="8" t="str">
        <f>HYPERLINK("http://taxsales.lgbs.com/#!/detail/1011297838","00000817990000000")</f>
        <v>00000817990000000</v>
      </c>
      <c r="Q18" s="8"/>
    </row>
    <row r="19" spans="1:17" x14ac:dyDescent="0.25">
      <c r="A19" s="10">
        <v>18</v>
      </c>
      <c r="B19" s="8" t="s">
        <v>46</v>
      </c>
      <c r="C19" s="11">
        <v>35007.51</v>
      </c>
      <c r="D19" s="12">
        <v>28030</v>
      </c>
      <c r="E19" s="8"/>
      <c r="F19" s="8"/>
      <c r="G19" s="8" t="s">
        <v>47</v>
      </c>
      <c r="H19" s="13">
        <v>43136</v>
      </c>
      <c r="I19" s="8"/>
      <c r="J19" s="8"/>
      <c r="K19" s="8"/>
      <c r="L19" s="8"/>
      <c r="M19" s="8"/>
      <c r="N19" s="8"/>
      <c r="O19" s="8"/>
      <c r="P19" s="8" t="str">
        <f>HYPERLINK("http://taxsales.lgbs.com/#!/detail/1010650201","00000267022000000")</f>
        <v>00000267022000000</v>
      </c>
      <c r="Q19" s="8"/>
    </row>
    <row r="20" spans="1:17" x14ac:dyDescent="0.25">
      <c r="A20" s="10">
        <v>19</v>
      </c>
      <c r="B20" s="8" t="s">
        <v>48</v>
      </c>
      <c r="C20" s="11">
        <v>18315.349999999999</v>
      </c>
      <c r="D20" s="12">
        <v>71590</v>
      </c>
      <c r="E20" s="8"/>
      <c r="F20" s="8"/>
      <c r="G20" s="8" t="s">
        <v>49</v>
      </c>
      <c r="H20" s="13">
        <v>43193</v>
      </c>
      <c r="I20" s="8"/>
      <c r="J20" s="8"/>
      <c r="K20" s="8"/>
      <c r="L20" s="8"/>
      <c r="M20" s="8"/>
      <c r="N20" s="8"/>
      <c r="O20" s="8"/>
      <c r="P20" s="8" t="str">
        <f>HYPERLINK("http://taxsales.lgbs.com/#!/detail/1011143815","00000802267000000")</f>
        <v>00000802267000000</v>
      </c>
      <c r="Q20" s="8"/>
    </row>
    <row r="21" spans="1:17" x14ac:dyDescent="0.25">
      <c r="A21" s="10">
        <v>20</v>
      </c>
      <c r="B21" s="8" t="s">
        <v>50</v>
      </c>
      <c r="C21" s="11">
        <v>9658.61</v>
      </c>
      <c r="D21" s="12">
        <v>2110</v>
      </c>
      <c r="E21" s="8"/>
      <c r="F21" s="8"/>
      <c r="G21" s="8" t="s">
        <v>51</v>
      </c>
      <c r="H21" s="13">
        <v>43161</v>
      </c>
      <c r="I21" s="8"/>
      <c r="J21" s="8"/>
      <c r="K21" s="8"/>
      <c r="L21" s="8"/>
      <c r="M21" s="8"/>
      <c r="N21" s="8"/>
      <c r="O21" s="8"/>
      <c r="P21" s="8" t="str">
        <f>HYPERLINK("http://taxsales.lgbs.com/#!/detail/1011145213","00000611299000400")</f>
        <v>00000611299000400</v>
      </c>
      <c r="Q21" s="8"/>
    </row>
    <row r="22" spans="1:17" x14ac:dyDescent="0.25">
      <c r="A22" s="10">
        <v>21</v>
      </c>
      <c r="B22" s="8" t="s">
        <v>52</v>
      </c>
      <c r="C22" s="11">
        <v>58903.09</v>
      </c>
      <c r="D22" s="12">
        <v>72730</v>
      </c>
      <c r="E22" s="8"/>
      <c r="F22" s="8"/>
      <c r="G22" s="8" t="s">
        <v>53</v>
      </c>
      <c r="H22" s="13">
        <v>42837</v>
      </c>
      <c r="I22" s="8"/>
      <c r="J22" s="8"/>
      <c r="K22" s="8"/>
      <c r="L22" s="8"/>
      <c r="M22" s="8"/>
      <c r="N22" s="8"/>
      <c r="O22" s="8"/>
      <c r="P22" s="8" t="str">
        <f>HYPERLINK("http://taxsales.lgbs.com/#!/detail/1011290974","20066500000440000")</f>
        <v>20066500000440000</v>
      </c>
      <c r="Q22" s="8"/>
    </row>
    <row r="23" spans="1:17" x14ac:dyDescent="0.25">
      <c r="A23" s="10">
        <v>22</v>
      </c>
      <c r="B23" s="8" t="s">
        <v>54</v>
      </c>
      <c r="C23" s="11">
        <v>4939.2700000000004</v>
      </c>
      <c r="D23" s="12">
        <v>43080</v>
      </c>
      <c r="E23" s="8"/>
      <c r="F23" s="8"/>
      <c r="G23" s="8" t="s">
        <v>55</v>
      </c>
      <c r="H23" s="13">
        <v>43054</v>
      </c>
      <c r="I23" s="8"/>
      <c r="J23" s="8"/>
      <c r="K23" s="8"/>
      <c r="L23" s="8"/>
      <c r="M23" s="8"/>
      <c r="N23" s="8"/>
      <c r="O23" s="8"/>
      <c r="P23" s="8" t="str">
        <f>HYPERLINK("http://taxsales.lgbs.com/#!/detail/1011455507","28023500010210000")</f>
        <v>28023500010210000</v>
      </c>
      <c r="Q23" s="8"/>
    </row>
    <row r="24" spans="1:17" x14ac:dyDescent="0.25">
      <c r="A24" s="10">
        <v>23</v>
      </c>
      <c r="B24" s="8" t="s">
        <v>56</v>
      </c>
      <c r="C24" s="11">
        <v>8821.08</v>
      </c>
      <c r="D24" s="12">
        <v>78080</v>
      </c>
      <c r="E24" s="8"/>
      <c r="F24" s="8"/>
      <c r="G24" s="8" t="s">
        <v>57</v>
      </c>
      <c r="H24" s="13">
        <v>43125</v>
      </c>
      <c r="I24" s="8"/>
      <c r="J24" s="8"/>
      <c r="K24" s="8"/>
      <c r="L24" s="8"/>
      <c r="M24" s="8"/>
      <c r="N24" s="8"/>
      <c r="O24" s="8"/>
      <c r="P24" s="8" t="str">
        <f>HYPERLINK("http://taxsales.lgbs.com/#!/detail/1011596035","28096503820030000")</f>
        <v>28096503820030000</v>
      </c>
      <c r="Q24" s="8"/>
    </row>
    <row r="25" spans="1:17" x14ac:dyDescent="0.25">
      <c r="A25" s="10">
        <v>24</v>
      </c>
      <c r="B25" s="8" t="s">
        <v>58</v>
      </c>
      <c r="C25" s="11">
        <v>12698.72</v>
      </c>
      <c r="D25" s="12">
        <v>145030</v>
      </c>
      <c r="E25" s="8"/>
      <c r="F25" s="8"/>
      <c r="G25" s="8" t="s">
        <v>59</v>
      </c>
      <c r="H25" s="13">
        <v>43089</v>
      </c>
      <c r="I25" s="8"/>
      <c r="J25" s="8"/>
      <c r="K25" s="8"/>
      <c r="L25" s="8"/>
      <c r="M25" s="8"/>
      <c r="N25" s="8"/>
      <c r="O25" s="8"/>
      <c r="P25" s="8" t="str">
        <f>HYPERLINK("http://taxsales.lgbs.com/#!/detail/1011616628","28120640040060000")</f>
        <v>28120640040060000</v>
      </c>
      <c r="Q25" s="8"/>
    </row>
    <row r="26" spans="1:17" x14ac:dyDescent="0.25">
      <c r="A26" s="10">
        <v>25</v>
      </c>
      <c r="B26" s="8" t="s">
        <v>60</v>
      </c>
      <c r="C26" s="11">
        <v>4202.51</v>
      </c>
      <c r="D26" s="12">
        <v>40910</v>
      </c>
      <c r="E26" s="8"/>
      <c r="F26" s="8"/>
      <c r="G26" s="8" t="s">
        <v>61</v>
      </c>
      <c r="H26" s="13">
        <v>42933</v>
      </c>
      <c r="I26" s="8"/>
      <c r="J26" s="8"/>
      <c r="K26" s="8"/>
      <c r="L26" s="8"/>
      <c r="M26" s="8"/>
      <c r="N26" s="8"/>
      <c r="O26" s="8"/>
      <c r="P26" s="8" t="str">
        <f>HYPERLINK("http://taxsales.lgbs.com/#!/detail/1010868468","26592500040050000")</f>
        <v>26592500040050000</v>
      </c>
      <c r="Q26" s="8"/>
    </row>
    <row r="27" spans="1:17" x14ac:dyDescent="0.25">
      <c r="A27" s="10">
        <v>26</v>
      </c>
      <c r="B27" s="8" t="s">
        <v>62</v>
      </c>
      <c r="C27" s="11">
        <v>13490.42</v>
      </c>
      <c r="D27" s="12">
        <v>21840</v>
      </c>
      <c r="E27" s="8"/>
      <c r="F27" s="8"/>
      <c r="G27" s="8" t="s">
        <v>63</v>
      </c>
      <c r="H27" s="13">
        <v>42940</v>
      </c>
      <c r="I27" s="8"/>
      <c r="J27" s="8"/>
      <c r="K27" s="8"/>
      <c r="L27" s="8"/>
      <c r="M27" s="8"/>
      <c r="N27" s="8"/>
      <c r="O27" s="8"/>
      <c r="P27" s="8" t="str">
        <f>HYPERLINK("http://taxsales.lgbs.com/#!/detail/1009167975","65118382510050274")</f>
        <v>65118382510050274</v>
      </c>
      <c r="Q27" s="8"/>
    </row>
    <row r="28" spans="1:17" x14ac:dyDescent="0.25">
      <c r="A28" s="10">
        <v>27</v>
      </c>
      <c r="B28" s="8" t="s">
        <v>64</v>
      </c>
      <c r="C28" s="11">
        <v>7464.71</v>
      </c>
      <c r="D28" s="12">
        <v>20500</v>
      </c>
      <c r="E28" s="8"/>
      <c r="F28" s="8"/>
      <c r="G28" s="8" t="s">
        <v>65</v>
      </c>
      <c r="H28" s="13">
        <v>43265</v>
      </c>
      <c r="I28" s="8"/>
      <c r="J28" s="8"/>
      <c r="K28" s="8"/>
      <c r="L28" s="8"/>
      <c r="M28" s="8"/>
      <c r="N28" s="8"/>
      <c r="O28" s="8"/>
      <c r="P28" s="8" t="str">
        <f>HYPERLINK("http://taxsales.lgbs.com/#!/detail/1011012292","65118382510050169")</f>
        <v>65118382510050169</v>
      </c>
      <c r="Q28" s="8"/>
    </row>
    <row r="29" spans="1:17" x14ac:dyDescent="0.25">
      <c r="A29" s="10">
        <v>28</v>
      </c>
      <c r="B29" s="8" t="s">
        <v>66</v>
      </c>
      <c r="C29" s="11">
        <v>154261.69</v>
      </c>
      <c r="D29" s="12">
        <v>353010</v>
      </c>
      <c r="E29" s="8"/>
      <c r="F29" s="8"/>
      <c r="G29" s="8" t="s">
        <v>67</v>
      </c>
      <c r="H29" s="13">
        <v>43279</v>
      </c>
      <c r="I29" s="8"/>
      <c r="J29" s="8"/>
      <c r="K29" s="8"/>
      <c r="L29" s="8"/>
      <c r="M29" s="8"/>
      <c r="N29" s="8"/>
      <c r="O29" s="8"/>
      <c r="P29" s="8" t="str">
        <f>HYPERLINK("http://taxsales.lgbs.com/#!/detail/1010521097","00000247705000000")</f>
        <v>00000247705000000</v>
      </c>
      <c r="Q29" s="8"/>
    </row>
    <row r="30" spans="1:17" x14ac:dyDescent="0.25">
      <c r="A30" s="10">
        <v>29</v>
      </c>
      <c r="B30" s="8" t="s">
        <v>68</v>
      </c>
      <c r="C30" s="11">
        <v>12830.11</v>
      </c>
      <c r="D30" s="12">
        <v>27020</v>
      </c>
      <c r="E30" s="8"/>
      <c r="F30" s="8"/>
      <c r="G30" s="8" t="s">
        <v>69</v>
      </c>
      <c r="H30" s="13">
        <v>43263</v>
      </c>
      <c r="I30" s="8"/>
      <c r="J30" s="8"/>
      <c r="K30" s="8"/>
      <c r="L30" s="8"/>
      <c r="M30" s="8"/>
      <c r="N30" s="8"/>
      <c r="O30" s="8"/>
      <c r="P30" s="8" t="str">
        <f>HYPERLINK("http://taxsales.lgbs.com/#!/detail/1011145382","00000173074000000")</f>
        <v>00000173074000000</v>
      </c>
      <c r="Q30" s="8"/>
    </row>
    <row r="31" spans="1:17" x14ac:dyDescent="0.25">
      <c r="A31" s="10">
        <v>30</v>
      </c>
      <c r="B31" s="8" t="s">
        <v>70</v>
      </c>
      <c r="C31" s="11">
        <v>17513.509999999998</v>
      </c>
      <c r="D31" s="12">
        <v>97470</v>
      </c>
      <c r="E31" s="8"/>
      <c r="F31" s="8"/>
      <c r="G31" s="8" t="s">
        <v>71</v>
      </c>
      <c r="H31" s="13">
        <v>43271</v>
      </c>
      <c r="I31" s="8"/>
      <c r="J31" s="8"/>
      <c r="K31" s="8"/>
      <c r="L31" s="8"/>
      <c r="M31" s="8"/>
      <c r="N31" s="8"/>
      <c r="O31" s="8"/>
      <c r="P31" s="8" t="str">
        <f>HYPERLINK("http://taxsales.lgbs.com/#!/detail/1011318159","00000317137000000")</f>
        <v>00000317137000000</v>
      </c>
      <c r="Q31" s="8"/>
    </row>
    <row r="32" spans="1:17" x14ac:dyDescent="0.25">
      <c r="A32" s="10">
        <v>31</v>
      </c>
      <c r="B32" s="8" t="s">
        <v>72</v>
      </c>
      <c r="C32" s="11">
        <v>40078.800000000003</v>
      </c>
      <c r="D32" s="12">
        <v>132140</v>
      </c>
      <c r="E32" s="8"/>
      <c r="F32" s="8"/>
      <c r="G32" s="8" t="s">
        <v>73</v>
      </c>
      <c r="H32" s="13">
        <v>43283</v>
      </c>
      <c r="I32" s="8"/>
      <c r="J32" s="8"/>
      <c r="K32" s="8"/>
      <c r="L32" s="8"/>
      <c r="M32" s="8"/>
      <c r="N32" s="8"/>
      <c r="O32" s="8"/>
      <c r="P32" s="8" t="str">
        <f>HYPERLINK("http://taxsales.lgbs.com/#!/detail/1010405911","00000549397000000")</f>
        <v>00000549397000000</v>
      </c>
      <c r="Q32" s="8"/>
    </row>
    <row r="33" spans="1:17" x14ac:dyDescent="0.25">
      <c r="A33" s="10">
        <v>32</v>
      </c>
      <c r="B33" s="8" t="s">
        <v>74</v>
      </c>
      <c r="C33" s="11">
        <v>28505.3</v>
      </c>
      <c r="D33" s="12">
        <v>101000</v>
      </c>
      <c r="E33" s="8"/>
      <c r="F33" s="8"/>
      <c r="G33" s="8" t="s">
        <v>75</v>
      </c>
      <c r="H33" s="13">
        <v>43283</v>
      </c>
      <c r="I33" s="8"/>
      <c r="J33" s="8"/>
      <c r="K33" s="8"/>
      <c r="L33" s="8"/>
      <c r="M33" s="8"/>
      <c r="N33" s="8"/>
      <c r="O33" s="8"/>
      <c r="P33" s="8" t="str">
        <f>HYPERLINK("http://taxsales.lgbs.com/#!/detail/1011564744","00000899863400000")</f>
        <v>00000899863400000</v>
      </c>
      <c r="Q33" s="8"/>
    </row>
    <row r="34" spans="1:17" x14ac:dyDescent="0.25">
      <c r="A34" s="10">
        <v>33</v>
      </c>
      <c r="B34" s="8" t="s">
        <v>76</v>
      </c>
      <c r="C34" s="11">
        <v>13486.6</v>
      </c>
      <c r="D34" s="12">
        <v>8060</v>
      </c>
      <c r="E34" s="8"/>
      <c r="F34" s="8"/>
      <c r="G34" s="8" t="s">
        <v>77</v>
      </c>
      <c r="H34" s="13">
        <v>43138</v>
      </c>
      <c r="I34" s="8"/>
      <c r="J34" s="8"/>
      <c r="K34" s="8"/>
      <c r="L34" s="8"/>
      <c r="M34" s="8"/>
      <c r="N34" s="8"/>
      <c r="O34" s="8"/>
      <c r="P34" s="8" t="str">
        <f>HYPERLINK("http://taxsales.lgbs.com/#!/detail/1010528096","00000251491000000")</f>
        <v>00000251491000000</v>
      </c>
      <c r="Q34" s="8"/>
    </row>
    <row r="35" spans="1:17" x14ac:dyDescent="0.25">
      <c r="A35" s="10">
        <v>34</v>
      </c>
      <c r="B35" s="8" t="s">
        <v>78</v>
      </c>
      <c r="C35" s="11">
        <v>8034.52</v>
      </c>
      <c r="D35" s="12">
        <v>14500</v>
      </c>
      <c r="E35" s="8"/>
      <c r="F35" s="8"/>
      <c r="G35" s="8" t="s">
        <v>79</v>
      </c>
      <c r="H35" s="13">
        <v>43110</v>
      </c>
      <c r="I35" s="8"/>
      <c r="J35" s="8"/>
      <c r="K35" s="8"/>
      <c r="L35" s="8"/>
      <c r="M35" s="8"/>
      <c r="N35" s="8"/>
      <c r="O35" s="8"/>
      <c r="P35" s="8" t="str">
        <f>HYPERLINK("http://taxsales.lgbs.com/#!/detail/1010716190","65168037510260092")</f>
        <v>65168037510260092</v>
      </c>
      <c r="Q35" s="8"/>
    </row>
    <row r="36" spans="1:17" x14ac:dyDescent="0.25">
      <c r="A36" s="10">
        <v>35</v>
      </c>
      <c r="B36" s="8" t="s">
        <v>80</v>
      </c>
      <c r="C36" s="11">
        <v>11564.11</v>
      </c>
      <c r="D36" s="12">
        <v>6000</v>
      </c>
      <c r="E36" s="8"/>
      <c r="F36" s="8"/>
      <c r="G36" s="8" t="s">
        <v>81</v>
      </c>
      <c r="H36" s="13">
        <v>43047</v>
      </c>
      <c r="I36" s="8"/>
      <c r="J36" s="8"/>
      <c r="K36" s="8"/>
      <c r="L36" s="8"/>
      <c r="M36" s="8"/>
      <c r="N36" s="8"/>
      <c r="O36" s="8"/>
      <c r="P36" s="8" t="str">
        <f>HYPERLINK("http://taxsales.lgbs.com/#!/detail/1009852455","28052501610310000")</f>
        <v>28052501610310000</v>
      </c>
      <c r="Q36" s="8"/>
    </row>
    <row r="37" spans="1:17" x14ac:dyDescent="0.25">
      <c r="A37" s="10">
        <v>36</v>
      </c>
      <c r="B37" s="8" t="s">
        <v>82</v>
      </c>
      <c r="C37" s="11">
        <v>21650.42</v>
      </c>
      <c r="D37" s="12">
        <v>6000</v>
      </c>
      <c r="E37" s="8"/>
      <c r="F37" s="8"/>
      <c r="G37" s="8" t="s">
        <v>83</v>
      </c>
      <c r="H37" s="13">
        <v>43082</v>
      </c>
      <c r="I37" s="8"/>
      <c r="J37" s="8"/>
      <c r="K37" s="8"/>
      <c r="L37" s="8"/>
      <c r="M37" s="8"/>
      <c r="N37" s="8"/>
      <c r="O37" s="8"/>
      <c r="P37" s="8" t="str">
        <f>HYPERLINK("http://taxsales.lgbs.com/#!/detail/1011151228","00000174895000000")</f>
        <v>00000174895000000</v>
      </c>
      <c r="Q37" s="8"/>
    </row>
    <row r="38" spans="1:17" x14ac:dyDescent="0.25">
      <c r="A38" s="10">
        <v>37</v>
      </c>
      <c r="B38" s="8" t="s">
        <v>84</v>
      </c>
      <c r="C38" s="11">
        <v>38942.379999999997</v>
      </c>
      <c r="D38" s="12">
        <v>8830</v>
      </c>
      <c r="E38" s="8"/>
      <c r="F38" s="8"/>
      <c r="G38" s="8" t="s">
        <v>85</v>
      </c>
      <c r="H38" s="13">
        <v>43277</v>
      </c>
      <c r="I38" s="8"/>
      <c r="J38" s="8"/>
      <c r="K38" s="8"/>
      <c r="L38" s="8"/>
      <c r="M38" s="8"/>
      <c r="N38" s="8"/>
      <c r="O38" s="8"/>
      <c r="P38" s="8" t="str">
        <f>HYPERLINK("http://taxsales.lgbs.com/#!/detail/1011282460","00000180820000000")</f>
        <v>00000180820000000</v>
      </c>
      <c r="Q38" s="8"/>
    </row>
    <row r="39" spans="1:17" x14ac:dyDescent="0.25">
      <c r="A39" s="10">
        <v>38</v>
      </c>
      <c r="B39" s="8" t="s">
        <v>86</v>
      </c>
      <c r="C39" s="11">
        <v>29984.33</v>
      </c>
      <c r="D39" s="12">
        <v>15000</v>
      </c>
      <c r="E39" s="8"/>
      <c r="F39" s="8"/>
      <c r="G39" s="8" t="s">
        <v>87</v>
      </c>
      <c r="H39" s="13">
        <v>43076</v>
      </c>
      <c r="I39" s="8"/>
      <c r="J39" s="8"/>
      <c r="K39" s="8"/>
      <c r="L39" s="8"/>
      <c r="M39" s="8"/>
      <c r="N39" s="8"/>
      <c r="O39" s="8"/>
      <c r="P39" s="8" t="str">
        <f>HYPERLINK("http://taxsales.lgbs.com/#!/detail/1011520663","28005500020030000")</f>
        <v>28005500020030000</v>
      </c>
      <c r="Q39" s="8"/>
    </row>
    <row r="40" spans="1:17" x14ac:dyDescent="0.25">
      <c r="A40" s="10">
        <v>39</v>
      </c>
      <c r="B40" s="8" t="s">
        <v>88</v>
      </c>
      <c r="C40" s="11">
        <v>26807.759999999998</v>
      </c>
      <c r="D40" s="12">
        <v>6000</v>
      </c>
      <c r="E40" s="8"/>
      <c r="F40" s="8"/>
      <c r="G40" s="8" t="s">
        <v>89</v>
      </c>
      <c r="H40" s="13">
        <v>43265</v>
      </c>
      <c r="I40" s="8"/>
      <c r="J40" s="8"/>
      <c r="K40" s="8"/>
      <c r="L40" s="8"/>
      <c r="M40" s="8"/>
      <c r="N40" s="8"/>
      <c r="O40" s="8"/>
      <c r="P40" s="8" t="str">
        <f>HYPERLINK("http://taxsales.lgbs.com/#!/detail/1011137529","00000170416000000")</f>
        <v>00000170416000000</v>
      </c>
      <c r="Q40" s="8"/>
    </row>
    <row r="41" spans="1:17" x14ac:dyDescent="0.25">
      <c r="A41" s="10">
        <v>40</v>
      </c>
      <c r="B41" s="8" t="s">
        <v>90</v>
      </c>
      <c r="C41" s="11">
        <v>22100.68</v>
      </c>
      <c r="D41" s="12">
        <v>4000</v>
      </c>
      <c r="E41" s="8"/>
      <c r="F41" s="8"/>
      <c r="G41" s="8" t="s">
        <v>91</v>
      </c>
      <c r="H41" s="13">
        <v>43125</v>
      </c>
      <c r="I41" s="8"/>
      <c r="J41" s="8"/>
      <c r="K41" s="8"/>
      <c r="L41" s="8"/>
      <c r="M41" s="8"/>
      <c r="N41" s="8"/>
      <c r="O41" s="8"/>
      <c r="P41" s="8" t="str">
        <f>HYPERLINK("http://taxsales.lgbs.com/#!/detail/1010385891","00000219958000000")</f>
        <v>00000219958000000</v>
      </c>
      <c r="Q41" s="8"/>
    </row>
    <row r="42" spans="1:17" x14ac:dyDescent="0.25">
      <c r="A42" s="10">
        <v>41</v>
      </c>
      <c r="B42" s="8" t="s">
        <v>92</v>
      </c>
      <c r="C42" s="11">
        <v>4936.92</v>
      </c>
      <c r="D42" s="12">
        <v>14000</v>
      </c>
      <c r="E42" s="8"/>
      <c r="F42" s="8"/>
      <c r="G42" s="8" t="s">
        <v>93</v>
      </c>
      <c r="H42" s="13">
        <v>43131</v>
      </c>
      <c r="I42" s="8"/>
      <c r="J42" s="8"/>
      <c r="K42" s="8"/>
      <c r="L42" s="8"/>
      <c r="M42" s="8"/>
      <c r="N42" s="8"/>
      <c r="O42" s="8"/>
      <c r="P42" s="8" t="str">
        <f>HYPERLINK("http://taxsales.lgbs.com/#!/detail/1011176196","65168037510260014")</f>
        <v>65168037510260014</v>
      </c>
      <c r="Q42" s="8"/>
    </row>
    <row r="43" spans="1:17" x14ac:dyDescent="0.25">
      <c r="A43" s="10">
        <v>42</v>
      </c>
      <c r="B43" s="8" t="s">
        <v>94</v>
      </c>
      <c r="C43" s="11">
        <v>17169.18</v>
      </c>
      <c r="D43" s="12">
        <v>5170</v>
      </c>
      <c r="E43" s="8"/>
      <c r="F43" s="8"/>
      <c r="G43" s="8" t="s">
        <v>95</v>
      </c>
      <c r="H43" s="13">
        <v>43193</v>
      </c>
      <c r="I43" s="8"/>
      <c r="J43" s="8"/>
      <c r="K43" s="8"/>
      <c r="L43" s="8"/>
      <c r="M43" s="8"/>
      <c r="N43" s="8"/>
      <c r="O43" s="8"/>
      <c r="P43" s="8" t="str">
        <f>HYPERLINK("http://taxsales.lgbs.com/#!/detail/1010741773","00000144121000000")</f>
        <v>00000144121000000</v>
      </c>
      <c r="Q43" s="8"/>
    </row>
    <row r="44" spans="1:17" x14ac:dyDescent="0.25">
      <c r="A44" s="10">
        <v>43</v>
      </c>
      <c r="B44" s="8" t="s">
        <v>96</v>
      </c>
      <c r="C44" s="11">
        <v>17575.439999999999</v>
      </c>
      <c r="D44" s="12">
        <v>5090</v>
      </c>
      <c r="E44" s="8"/>
      <c r="F44" s="8"/>
      <c r="G44" s="8" t="s">
        <v>97</v>
      </c>
      <c r="H44" s="13">
        <v>43283</v>
      </c>
      <c r="I44" s="8"/>
      <c r="J44" s="8"/>
      <c r="K44" s="8"/>
      <c r="L44" s="8"/>
      <c r="M44" s="8"/>
      <c r="N44" s="8"/>
      <c r="O44" s="8"/>
      <c r="P44" s="8" t="str">
        <f>HYPERLINK("http://taxsales.lgbs.com/#!/detail/1011189920","00000310468000000")</f>
        <v>00000310468000000</v>
      </c>
      <c r="Q44" s="8"/>
    </row>
    <row r="45" spans="1:17" x14ac:dyDescent="0.25">
      <c r="A45" s="10">
        <v>44</v>
      </c>
      <c r="B45" s="8" t="s">
        <v>98</v>
      </c>
      <c r="C45" s="11">
        <v>29548.959999999999</v>
      </c>
      <c r="D45" s="12">
        <v>3750</v>
      </c>
      <c r="E45" s="8"/>
      <c r="F45" s="8"/>
      <c r="G45" s="8" t="s">
        <v>99</v>
      </c>
      <c r="H45" s="13">
        <v>43236</v>
      </c>
      <c r="I45" s="8"/>
      <c r="J45" s="8"/>
      <c r="K45" s="8"/>
      <c r="L45" s="8"/>
      <c r="M45" s="8"/>
      <c r="N45" s="8"/>
      <c r="O45" s="8"/>
      <c r="P45" s="8" t="str">
        <f>HYPERLINK("http://taxsales.lgbs.com/#!/detail/1010375422","00000215608000000")</f>
        <v>00000215608000000</v>
      </c>
      <c r="Q45" s="8"/>
    </row>
    <row r="46" spans="1:17" x14ac:dyDescent="0.25">
      <c r="A46" s="10">
        <v>45</v>
      </c>
      <c r="B46" s="8" t="s">
        <v>100</v>
      </c>
      <c r="C46" s="11">
        <v>12879.98</v>
      </c>
      <c r="D46" s="12">
        <v>10500</v>
      </c>
      <c r="E46" s="8"/>
      <c r="F46" s="8"/>
      <c r="G46" s="8" t="s">
        <v>101</v>
      </c>
      <c r="H46" s="13">
        <v>43250</v>
      </c>
      <c r="I46" s="8"/>
      <c r="J46" s="8"/>
      <c r="K46" s="8"/>
      <c r="L46" s="8"/>
      <c r="M46" s="8"/>
      <c r="N46" s="8"/>
      <c r="O46" s="8"/>
      <c r="P46" s="8" t="str">
        <f>HYPERLINK("http://taxsales.lgbs.com/#!/detail/1011325598","00000319603000000")</f>
        <v>00000319603000000</v>
      </c>
      <c r="Q46" s="8"/>
    </row>
    <row r="47" spans="1:17" x14ac:dyDescent="0.25">
      <c r="A47" s="10">
        <v>46</v>
      </c>
      <c r="B47" s="8" t="s">
        <v>102</v>
      </c>
      <c r="C47" s="11">
        <v>10261.08</v>
      </c>
      <c r="D47" s="12">
        <v>8400</v>
      </c>
      <c r="E47" s="8"/>
      <c r="F47" s="8"/>
      <c r="G47" s="8" t="s">
        <v>103</v>
      </c>
      <c r="H47" s="13">
        <v>43235</v>
      </c>
      <c r="I47" s="8"/>
      <c r="J47" s="8"/>
      <c r="K47" s="8"/>
      <c r="L47" s="8"/>
      <c r="M47" s="8"/>
      <c r="N47" s="8"/>
      <c r="O47" s="8"/>
      <c r="P47" s="8" t="str">
        <f>HYPERLINK("http://taxsales.lgbs.com/#!/detail/1010136134","00000679348000000")</f>
        <v>00000679348000000</v>
      </c>
      <c r="Q47" s="8"/>
    </row>
    <row r="48" spans="1:17" x14ac:dyDescent="0.25">
      <c r="A48" s="10">
        <v>47</v>
      </c>
      <c r="B48" s="8" t="s">
        <v>104</v>
      </c>
      <c r="C48" s="11">
        <v>16941.89</v>
      </c>
      <c r="D48" s="12">
        <v>4510</v>
      </c>
      <c r="E48" s="8"/>
      <c r="F48" s="8"/>
      <c r="G48" s="8" t="s">
        <v>105</v>
      </c>
      <c r="H48" s="13">
        <v>43278</v>
      </c>
      <c r="I48" s="8"/>
      <c r="J48" s="8"/>
      <c r="K48" s="8"/>
      <c r="L48" s="8"/>
      <c r="M48" s="8"/>
      <c r="N48" s="8"/>
      <c r="O48" s="8"/>
      <c r="P48" s="8" t="str">
        <f>HYPERLINK("http://taxsales.lgbs.com/#!/detail/1010399157","00000225181000000")</f>
        <v>00000225181000000</v>
      </c>
      <c r="Q48" s="8"/>
    </row>
    <row r="49" spans="1:17" x14ac:dyDescent="0.25">
      <c r="A49" s="10">
        <v>48</v>
      </c>
      <c r="B49" s="8" t="s">
        <v>106</v>
      </c>
      <c r="C49" s="11">
        <v>12694.61</v>
      </c>
      <c r="D49" s="12">
        <v>3500</v>
      </c>
      <c r="E49" s="8"/>
      <c r="F49" s="8"/>
      <c r="G49" s="8" t="s">
        <v>107</v>
      </c>
      <c r="H49" s="13">
        <v>43257</v>
      </c>
      <c r="I49" s="8"/>
      <c r="J49" s="8"/>
      <c r="K49" s="8"/>
      <c r="L49" s="8"/>
      <c r="M49" s="8"/>
      <c r="N49" s="8"/>
      <c r="O49" s="8"/>
      <c r="P49" s="8" t="str">
        <f>HYPERLINK("http://taxsales.lgbs.com/#!/detail/1011578368","00000654571000000")</f>
        <v>00000654571000000</v>
      </c>
      <c r="Q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DALLAS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iambeautiful60</dc:creator>
  <cp:lastModifiedBy>iambeautiful60</cp:lastModifiedBy>
  <dcterms:created xsi:type="dcterms:W3CDTF">2018-10-11T17:23:38Z</dcterms:created>
  <dcterms:modified xsi:type="dcterms:W3CDTF">2018-10-11T17:24:05Z</dcterms:modified>
</cp:coreProperties>
</file>